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/>
  </bookViews>
  <sheets>
    <sheet name="МЗ " sheetId="7" r:id="rId1"/>
    <sheet name="комплектация" sheetId="8" r:id="rId2"/>
    <sheet name="доставка" sheetId="2" r:id="rId3"/>
    <sheet name="Лист3" sheetId="3" r:id="rId4"/>
  </sheets>
  <calcPr calcId="145621" calcOnSave="0"/>
</workbook>
</file>

<file path=xl/calcChain.xml><?xml version="1.0" encoding="utf-8"?>
<calcChain xmlns="http://schemas.openxmlformats.org/spreadsheetml/2006/main">
  <c r="D12" i="7" l="1"/>
  <c r="C6" i="7"/>
  <c r="C7" i="7" s="1"/>
  <c r="C8" i="7" s="1"/>
  <c r="D13" i="7"/>
  <c r="E8" i="7" l="1"/>
  <c r="C9" i="7"/>
  <c r="E9" i="7" s="1"/>
  <c r="E7" i="7"/>
  <c r="E13" i="7" l="1"/>
  <c r="E10" i="8"/>
  <c r="E11" i="8"/>
  <c r="E12" i="8"/>
  <c r="E13" i="8"/>
  <c r="E14" i="8"/>
  <c r="E15" i="8"/>
  <c r="E16" i="8"/>
  <c r="E17" i="8"/>
  <c r="E18" i="8"/>
  <c r="E19" i="8"/>
  <c r="E3" i="8"/>
  <c r="E9" i="8"/>
  <c r="E8" i="8"/>
  <c r="E7" i="8"/>
  <c r="E6" i="8"/>
  <c r="E5" i="8"/>
  <c r="E4" i="8"/>
  <c r="E20" i="8" s="1"/>
  <c r="E6" i="7"/>
  <c r="E5" i="7" l="1"/>
  <c r="E3" i="2" l="1"/>
  <c r="E4" i="2" s="1"/>
  <c r="E15" i="7"/>
  <c r="E12" i="7"/>
  <c r="E4" i="7"/>
  <c r="E3" i="7"/>
  <c r="E10" i="7" l="1"/>
  <c r="E11" i="7" s="1"/>
  <c r="E14" i="7" s="1"/>
  <c r="E16" i="7" s="1"/>
  <c r="G14" i="7" l="1"/>
</calcChain>
</file>

<file path=xl/sharedStrings.xml><?xml version="1.0" encoding="utf-8"?>
<sst xmlns="http://schemas.openxmlformats.org/spreadsheetml/2006/main" count="35" uniqueCount="34">
  <si>
    <t>ИТОГО</t>
  </si>
  <si>
    <t>Модульное здание</t>
  </si>
  <si>
    <t>1 машина</t>
  </si>
  <si>
    <t>касеты пола и потолка отдельно</t>
  </si>
  <si>
    <t>доп.окна</t>
  </si>
  <si>
    <t>доставка до ст.Инская</t>
  </si>
  <si>
    <t>модуль  6000х3000х2840</t>
  </si>
  <si>
    <t>кровля</t>
  </si>
  <si>
    <t>монтаж</t>
  </si>
  <si>
    <t>комплектация</t>
  </si>
  <si>
    <t>Стол письменный 1200х600мм</t>
  </si>
  <si>
    <t>Стул ИЗО</t>
  </si>
  <si>
    <t>Кресло для руководителя</t>
  </si>
  <si>
    <t>Стеллаж для документов открытый 800х400мм</t>
  </si>
  <si>
    <t>Шкаф металлический гардеробный 600х500мм</t>
  </si>
  <si>
    <t>Шкаф сушильный</t>
  </si>
  <si>
    <t>Кровать одноярусная</t>
  </si>
  <si>
    <t>Тумба прикроватная</t>
  </si>
  <si>
    <t>Стол обеденный 1200х600мм</t>
  </si>
  <si>
    <t>Табурет металлический с мягким сиденьем</t>
  </si>
  <si>
    <t>Душевой уголок квадратный со смесителем</t>
  </si>
  <si>
    <t>Умывальник-тумба со смесителем</t>
  </si>
  <si>
    <t>Унитаз</t>
  </si>
  <si>
    <t>Тумба кухонная с мойкой (нерж)</t>
  </si>
  <si>
    <t>Холодильник "Бирюса 6"</t>
  </si>
  <si>
    <t>Канальный вентилятор</t>
  </si>
  <si>
    <t>Электроконвектор 0,75 кВт</t>
  </si>
  <si>
    <t>электрика</t>
  </si>
  <si>
    <t>перегородки</t>
  </si>
  <si>
    <t>проект (АР,КМ,ЭОМ,ВиК, АПС)</t>
  </si>
  <si>
    <t>ВиК</t>
  </si>
  <si>
    <t>Вентиляция</t>
  </si>
  <si>
    <t>%</t>
  </si>
  <si>
    <t>накладные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</si>
</sst>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43" fontId="0" fillId="0" borderId="0" xfId="0" applyNumberFormat="1"/>
    <xf numFmtId="0" fontId="0" fillId="0" borderId="0" xfId="0" applyFill="1" applyBorder="1"/>
    <xf numFmtId="43" fontId="0" fillId="0" borderId="0" xfId="0" applyNumberFormat="1" applyFill="1" applyBorder="1"/>
    <xf numFmtId="43" fontId="0" fillId="0" borderId="0" xfId="1" applyFont="1" applyFill="1" applyBorder="1"/>
    <xf numFmtId="0" fontId="4" fillId="0" borderId="1" xfId="0" applyFont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4" fillId="0" borderId="1" xfId="0" applyNumberFormat="1" applyFont="1" applyBorder="1"/>
    <xf numFmtId="164" fontId="0" fillId="0" borderId="0" xfId="0" applyNumberFormat="1"/>
    <xf numFmtId="0" fontId="0" fillId="0" borderId="4" xfId="0" applyBorder="1" applyAlignment="1">
      <alignment horizontal="center"/>
    </xf>
    <xf numFmtId="164" fontId="4" fillId="2" borderId="2" xfId="0" applyNumberFormat="1" applyFont="1" applyFill="1" applyBorder="1"/>
    <xf numFmtId="0" fontId="4" fillId="0" borderId="2" xfId="0" applyFont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43" fontId="0" fillId="0" borderId="1" xfId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0" fillId="0" borderId="1" xfId="0" applyNumberForma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right"/>
    </xf>
    <xf numFmtId="43" fontId="4" fillId="0" borderId="2" xfId="0" applyNumberFormat="1" applyFont="1" applyBorder="1"/>
    <xf numFmtId="4" fontId="0" fillId="0" borderId="1" xfId="1" applyNumberFormat="1" applyFont="1" applyFill="1" applyBorder="1" applyAlignment="1">
      <alignment horizontal="right"/>
    </xf>
    <xf numFmtId="4" fontId="0" fillId="0" borderId="1" xfId="1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0" fillId="4" borderId="3" xfId="0" applyNumberFormat="1" applyFill="1" applyBorder="1" applyAlignment="1">
      <alignment horizontal="right"/>
    </xf>
    <xf numFmtId="4" fontId="0" fillId="4" borderId="6" xfId="0" applyNumberFormat="1" applyFill="1" applyBorder="1" applyAlignment="1">
      <alignment horizontal="right"/>
    </xf>
    <xf numFmtId="0" fontId="0" fillId="3" borderId="1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D9" sqref="D9"/>
    </sheetView>
  </sheetViews>
  <sheetFormatPr defaultRowHeight="15" x14ac:dyDescent="0.25"/>
  <cols>
    <col min="1" max="1" width="7.5703125" customWidth="1"/>
    <col min="2" max="2" width="44.42578125" customWidth="1"/>
    <col min="4" max="4" width="14.7109375" bestFit="1" customWidth="1"/>
    <col min="5" max="5" width="16.28515625" customWidth="1"/>
    <col min="6" max="6" width="6.28515625" customWidth="1"/>
    <col min="7" max="7" width="11.140625" customWidth="1"/>
    <col min="10" max="10" width="44.5703125" customWidth="1"/>
    <col min="13" max="13" width="11.140625" bestFit="1" customWidth="1"/>
    <col min="14" max="14" width="13.28515625" bestFit="1" customWidth="1"/>
  </cols>
  <sheetData>
    <row r="1" spans="1:16" ht="20.25" customHeight="1" x14ac:dyDescent="0.25">
      <c r="B1" s="47" t="s">
        <v>1</v>
      </c>
      <c r="C1" s="47"/>
      <c r="D1" s="47"/>
      <c r="E1" s="47"/>
    </row>
    <row r="2" spans="1:16" ht="16.5" customHeight="1" x14ac:dyDescent="0.25">
      <c r="B2" s="6"/>
      <c r="C2" s="1"/>
      <c r="D2" s="13"/>
      <c r="E2" s="1"/>
      <c r="G2">
        <v>108</v>
      </c>
    </row>
    <row r="3" spans="1:16" x14ac:dyDescent="0.25">
      <c r="B3" s="11" t="s">
        <v>6</v>
      </c>
      <c r="C3" s="11">
        <v>6</v>
      </c>
      <c r="D3" s="37">
        <v>155250</v>
      </c>
      <c r="E3" s="37">
        <f>C3*D3</f>
        <v>931500</v>
      </c>
      <c r="I3" s="7"/>
      <c r="J3" s="8"/>
      <c r="K3" s="7"/>
      <c r="L3" s="7"/>
      <c r="M3" s="5"/>
      <c r="N3" s="5"/>
      <c r="O3" s="3"/>
      <c r="P3" s="3"/>
    </row>
    <row r="4" spans="1:16" x14ac:dyDescent="0.25">
      <c r="B4" s="1" t="s">
        <v>28</v>
      </c>
      <c r="C4" s="1">
        <v>45</v>
      </c>
      <c r="D4" s="38">
        <v>1100</v>
      </c>
      <c r="E4" s="38">
        <f>C4*D4</f>
        <v>49500</v>
      </c>
      <c r="I4" s="7"/>
      <c r="J4" s="8"/>
      <c r="K4" s="7"/>
      <c r="L4" s="7"/>
      <c r="M4" s="5"/>
      <c r="N4" s="5"/>
      <c r="O4" s="3"/>
      <c r="P4" s="3"/>
    </row>
    <row r="5" spans="1:16" x14ac:dyDescent="0.25">
      <c r="B5" s="1" t="s">
        <v>4</v>
      </c>
      <c r="C5" s="1">
        <v>5</v>
      </c>
      <c r="D5" s="39">
        <v>7000</v>
      </c>
      <c r="E5" s="39">
        <f>C5*D5</f>
        <v>35000</v>
      </c>
      <c r="I5" s="7"/>
      <c r="J5" s="8"/>
      <c r="K5" s="7"/>
      <c r="L5" s="7"/>
      <c r="M5" s="5"/>
      <c r="N5" s="5"/>
      <c r="O5" s="3"/>
      <c r="P5" s="3"/>
    </row>
    <row r="6" spans="1:16" x14ac:dyDescent="0.25">
      <c r="B6" s="1" t="s">
        <v>7</v>
      </c>
      <c r="C6" s="1">
        <f>18*6</f>
        <v>108</v>
      </c>
      <c r="D6" s="39">
        <v>1800</v>
      </c>
      <c r="E6" s="39">
        <f>C6*D6</f>
        <v>194400</v>
      </c>
      <c r="I6" s="7"/>
      <c r="J6" s="8"/>
      <c r="K6" s="7"/>
      <c r="L6" s="7"/>
      <c r="M6" s="5"/>
      <c r="N6" s="5"/>
      <c r="O6" s="3"/>
      <c r="P6" s="3"/>
    </row>
    <row r="7" spans="1:16" x14ac:dyDescent="0.25">
      <c r="B7" s="11" t="s">
        <v>27</v>
      </c>
      <c r="C7" s="11">
        <f>C6</f>
        <v>108</v>
      </c>
      <c r="D7" s="37">
        <v>400</v>
      </c>
      <c r="E7" s="37">
        <f t="shared" ref="E7:E9" si="0">C7*D7</f>
        <v>43200</v>
      </c>
      <c r="I7" s="7"/>
      <c r="J7" s="8"/>
      <c r="K7" s="7"/>
      <c r="L7" s="7"/>
      <c r="M7" s="5"/>
      <c r="N7" s="5"/>
      <c r="O7" s="3"/>
      <c r="P7" s="3"/>
    </row>
    <row r="8" spans="1:16" x14ac:dyDescent="0.25">
      <c r="B8" s="11" t="s">
        <v>30</v>
      </c>
      <c r="C8" s="11">
        <f>C7</f>
        <v>108</v>
      </c>
      <c r="D8" s="37">
        <v>150</v>
      </c>
      <c r="E8" s="37">
        <f t="shared" si="0"/>
        <v>16200</v>
      </c>
      <c r="I8" s="7"/>
      <c r="J8" s="8"/>
      <c r="K8" s="7"/>
      <c r="L8" s="7"/>
      <c r="M8" s="5"/>
      <c r="N8" s="5"/>
      <c r="O8" s="3"/>
      <c r="P8" s="3"/>
    </row>
    <row r="9" spans="1:16" x14ac:dyDescent="0.25">
      <c r="B9" s="11" t="s">
        <v>31</v>
      </c>
      <c r="C9" s="11">
        <f>C8</f>
        <v>108</v>
      </c>
      <c r="D9" s="37">
        <v>100</v>
      </c>
      <c r="E9" s="37">
        <f t="shared" si="0"/>
        <v>10800</v>
      </c>
      <c r="I9" s="7"/>
      <c r="J9" s="8"/>
      <c r="K9" s="7"/>
      <c r="L9" s="7"/>
      <c r="M9" s="5"/>
      <c r="N9" s="5"/>
      <c r="O9" s="3"/>
      <c r="P9" s="3"/>
    </row>
    <row r="10" spans="1:16" x14ac:dyDescent="0.25">
      <c r="B10" s="1" t="s">
        <v>8</v>
      </c>
      <c r="C10" s="13" t="s">
        <v>32</v>
      </c>
      <c r="D10" s="39">
        <v>20</v>
      </c>
      <c r="E10" s="42">
        <f>SUM(E3:E9)*D10%</f>
        <v>256120</v>
      </c>
      <c r="G10" s="18"/>
      <c r="I10" s="7"/>
      <c r="J10" s="8"/>
      <c r="K10" s="7"/>
      <c r="L10" s="7"/>
      <c r="M10" s="5"/>
      <c r="N10" s="5"/>
      <c r="O10" s="3"/>
      <c r="P10" s="3"/>
    </row>
    <row r="11" spans="1:16" x14ac:dyDescent="0.25">
      <c r="B11" s="11" t="s">
        <v>33</v>
      </c>
      <c r="C11" s="27" t="s">
        <v>32</v>
      </c>
      <c r="D11" s="37">
        <v>1</v>
      </c>
      <c r="E11" s="37">
        <f>SUM(E3:E10)*D11%</f>
        <v>15367.2</v>
      </c>
      <c r="I11" s="7"/>
      <c r="J11" s="8"/>
      <c r="K11" s="7"/>
      <c r="L11" s="7"/>
      <c r="M11" s="5"/>
      <c r="N11" s="5"/>
      <c r="O11" s="3"/>
      <c r="P11" s="3"/>
    </row>
    <row r="12" spans="1:16" x14ac:dyDescent="0.25">
      <c r="A12" s="9"/>
      <c r="B12" s="10" t="s">
        <v>29</v>
      </c>
      <c r="C12" s="11">
        <v>1</v>
      </c>
      <c r="D12" s="37">
        <f>35000+25000+30000+15000+10000</f>
        <v>115000</v>
      </c>
      <c r="E12" s="37">
        <f t="shared" ref="E12" si="1">C12*D12</f>
        <v>115000</v>
      </c>
      <c r="I12" s="7"/>
      <c r="J12" s="8"/>
      <c r="K12" s="7"/>
      <c r="L12" s="7"/>
      <c r="M12" s="5"/>
      <c r="N12" s="5"/>
      <c r="O12" s="3"/>
      <c r="P12" s="3"/>
    </row>
    <row r="13" spans="1:16" ht="15.75" thickBot="1" x14ac:dyDescent="0.3">
      <c r="B13" s="1" t="s">
        <v>9</v>
      </c>
      <c r="C13" s="1">
        <v>1</v>
      </c>
      <c r="D13" s="40">
        <f>комплектация!E20</f>
        <v>230850</v>
      </c>
      <c r="E13" s="43">
        <f>C13*D13</f>
        <v>230850</v>
      </c>
      <c r="G13" s="18"/>
      <c r="I13" s="7"/>
      <c r="J13" s="8"/>
      <c r="K13" s="7"/>
      <c r="L13" s="7"/>
      <c r="M13" s="5"/>
      <c r="N13" s="5"/>
      <c r="O13" s="3"/>
      <c r="P13" s="3"/>
    </row>
    <row r="14" spans="1:16" ht="15.75" thickBot="1" x14ac:dyDescent="0.3">
      <c r="B14" s="1"/>
      <c r="C14" s="1"/>
      <c r="D14" s="41"/>
      <c r="E14" s="44">
        <f>SUM(E3:E13)</f>
        <v>1897937.2</v>
      </c>
      <c r="G14" s="18">
        <f>E14/G2</f>
        <v>17573.492592592593</v>
      </c>
      <c r="I14" s="7"/>
      <c r="J14" s="8"/>
      <c r="K14" s="7"/>
      <c r="L14" s="7"/>
      <c r="M14" s="5"/>
      <c r="N14" s="5"/>
      <c r="O14" s="3"/>
      <c r="P14" s="3"/>
    </row>
    <row r="15" spans="1:16" ht="19.5" customHeight="1" thickBot="1" x14ac:dyDescent="0.3">
      <c r="A15" s="24"/>
      <c r="B15" s="25" t="s">
        <v>5</v>
      </c>
      <c r="C15" s="23">
        <v>1</v>
      </c>
      <c r="D15" s="45">
        <v>43000</v>
      </c>
      <c r="E15" s="46">
        <f>C15*D15</f>
        <v>43000</v>
      </c>
      <c r="I15" s="7"/>
      <c r="J15" s="8"/>
      <c r="K15" s="7"/>
      <c r="L15" s="7"/>
      <c r="M15" s="5"/>
      <c r="N15" s="5"/>
      <c r="O15" s="3"/>
      <c r="P15" s="3"/>
    </row>
    <row r="16" spans="1:16" ht="15.75" thickBot="1" x14ac:dyDescent="0.3">
      <c r="D16" s="21" t="s">
        <v>0</v>
      </c>
      <c r="E16" s="20">
        <f>SUM(E3:E15)</f>
        <v>3838874.4</v>
      </c>
      <c r="G16" s="2"/>
      <c r="I16" s="7"/>
      <c r="J16" s="8"/>
      <c r="K16" s="7"/>
      <c r="L16" s="7"/>
      <c r="M16" s="5"/>
      <c r="N16" s="5"/>
      <c r="O16" s="3"/>
      <c r="P16" s="3"/>
    </row>
    <row r="17" spans="1:16" x14ac:dyDescent="0.25">
      <c r="A17" s="3"/>
      <c r="B17" s="3"/>
      <c r="C17" s="3"/>
      <c r="D17" s="4"/>
      <c r="E17" s="3"/>
      <c r="I17" s="7"/>
      <c r="J17" s="8"/>
      <c r="K17" s="7"/>
      <c r="L17" s="7"/>
      <c r="M17" s="5"/>
      <c r="N17" s="5"/>
      <c r="O17" s="3"/>
      <c r="P17" s="3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19" sqref="D19"/>
    </sheetView>
  </sheetViews>
  <sheetFormatPr defaultRowHeight="15" x14ac:dyDescent="0.25"/>
  <cols>
    <col min="1" max="1" width="7.5703125" customWidth="1"/>
    <col min="2" max="2" width="44.42578125" customWidth="1"/>
    <col min="4" max="4" width="14.7109375" bestFit="1" customWidth="1"/>
    <col min="5" max="5" width="16.28515625" customWidth="1"/>
    <col min="6" max="6" width="6.28515625" customWidth="1"/>
    <col min="7" max="7" width="17.5703125" customWidth="1"/>
    <col min="10" max="10" width="44.5703125" customWidth="1"/>
    <col min="13" max="13" width="11.140625" bestFit="1" customWidth="1"/>
    <col min="14" max="14" width="13.28515625" bestFit="1" customWidth="1"/>
  </cols>
  <sheetData>
    <row r="1" spans="1:16" ht="20.25" customHeight="1" x14ac:dyDescent="0.25">
      <c r="B1" s="47"/>
      <c r="C1" s="47"/>
      <c r="D1" s="47"/>
      <c r="E1" s="47"/>
    </row>
    <row r="2" spans="1:16" ht="16.5" customHeight="1" x14ac:dyDescent="0.25">
      <c r="B2" s="6"/>
      <c r="C2" s="1"/>
      <c r="D2" s="13"/>
      <c r="E2" s="1"/>
    </row>
    <row r="3" spans="1:16" x14ac:dyDescent="0.25">
      <c r="B3" s="30" t="s">
        <v>10</v>
      </c>
      <c r="C3" s="31">
        <v>3</v>
      </c>
      <c r="D3" s="28">
        <v>3500</v>
      </c>
      <c r="E3" s="14">
        <f>C3*D3</f>
        <v>10500</v>
      </c>
      <c r="I3" s="7"/>
      <c r="J3" s="8"/>
      <c r="K3" s="7"/>
      <c r="L3" s="7"/>
      <c r="M3" s="5"/>
      <c r="N3" s="5"/>
      <c r="O3" s="3"/>
      <c r="P3" s="3"/>
    </row>
    <row r="4" spans="1:16" x14ac:dyDescent="0.25">
      <c r="B4" s="30" t="s">
        <v>11</v>
      </c>
      <c r="C4" s="31">
        <v>17</v>
      </c>
      <c r="D4" s="28">
        <v>750</v>
      </c>
      <c r="E4" s="14">
        <f t="shared" ref="E4:E6" si="0">C4*D4</f>
        <v>12750</v>
      </c>
      <c r="I4" s="7"/>
      <c r="J4" s="8"/>
      <c r="K4" s="7"/>
      <c r="L4" s="7"/>
      <c r="M4" s="5"/>
      <c r="N4" s="5"/>
      <c r="O4" s="3"/>
      <c r="P4" s="3"/>
    </row>
    <row r="5" spans="1:16" x14ac:dyDescent="0.25">
      <c r="A5" s="9"/>
      <c r="B5" s="30" t="s">
        <v>12</v>
      </c>
      <c r="C5" s="31">
        <v>2</v>
      </c>
      <c r="D5" s="28">
        <v>6500</v>
      </c>
      <c r="E5" s="14">
        <f t="shared" si="0"/>
        <v>13000</v>
      </c>
      <c r="I5" s="7"/>
      <c r="J5" s="8"/>
      <c r="K5" s="7"/>
      <c r="L5" s="7"/>
      <c r="M5" s="5"/>
      <c r="N5" s="5"/>
      <c r="O5" s="3"/>
      <c r="P5" s="3"/>
    </row>
    <row r="6" spans="1:16" x14ac:dyDescent="0.25">
      <c r="B6" s="30" t="s">
        <v>13</v>
      </c>
      <c r="C6" s="31">
        <v>4</v>
      </c>
      <c r="D6" s="28">
        <v>5500</v>
      </c>
      <c r="E6" s="14">
        <f t="shared" si="0"/>
        <v>22000</v>
      </c>
      <c r="I6" s="7"/>
      <c r="J6" s="8"/>
      <c r="K6" s="7"/>
      <c r="L6" s="7"/>
      <c r="M6" s="5"/>
      <c r="N6" s="5"/>
      <c r="O6" s="3"/>
      <c r="P6" s="3"/>
    </row>
    <row r="7" spans="1:16" x14ac:dyDescent="0.25">
      <c r="B7" s="30" t="s">
        <v>14</v>
      </c>
      <c r="C7" s="31">
        <v>8</v>
      </c>
      <c r="D7" s="26">
        <v>6000</v>
      </c>
      <c r="E7" s="27">
        <f>C7*D7</f>
        <v>48000</v>
      </c>
      <c r="I7" s="7"/>
      <c r="J7" s="8"/>
      <c r="K7" s="7"/>
      <c r="L7" s="7"/>
      <c r="M7" s="5"/>
      <c r="N7" s="5"/>
      <c r="O7" s="3"/>
      <c r="P7" s="3"/>
    </row>
    <row r="8" spans="1:16" x14ac:dyDescent="0.25">
      <c r="B8" s="30" t="s">
        <v>15</v>
      </c>
      <c r="C8" s="31">
        <v>1</v>
      </c>
      <c r="D8" s="26">
        <v>35000</v>
      </c>
      <c r="E8" s="27">
        <f>C8*D8</f>
        <v>35000</v>
      </c>
      <c r="I8" s="7"/>
      <c r="J8" s="8"/>
      <c r="K8" s="7"/>
      <c r="L8" s="7"/>
      <c r="M8" s="5"/>
      <c r="N8" s="5"/>
      <c r="O8" s="3"/>
      <c r="P8" s="3"/>
    </row>
    <row r="9" spans="1:16" x14ac:dyDescent="0.25">
      <c r="B9" s="30" t="s">
        <v>16</v>
      </c>
      <c r="C9" s="31">
        <v>2</v>
      </c>
      <c r="D9" s="26">
        <v>4500</v>
      </c>
      <c r="E9" s="29">
        <f>C9*D9</f>
        <v>9000</v>
      </c>
      <c r="G9" s="18"/>
      <c r="I9" s="7"/>
      <c r="J9" s="8"/>
      <c r="K9" s="7"/>
      <c r="L9" s="7"/>
      <c r="M9" s="5"/>
      <c r="N9" s="5"/>
      <c r="O9" s="3"/>
      <c r="P9" s="3"/>
    </row>
    <row r="10" spans="1:16" x14ac:dyDescent="0.25">
      <c r="B10" s="30" t="s">
        <v>17</v>
      </c>
      <c r="C10" s="31">
        <v>2</v>
      </c>
      <c r="D10" s="26">
        <v>2000</v>
      </c>
      <c r="E10" s="29">
        <f t="shared" ref="E10:E19" si="1">C10*D10</f>
        <v>4000</v>
      </c>
      <c r="G10" s="18"/>
      <c r="I10" s="7"/>
      <c r="J10" s="8"/>
      <c r="K10" s="7"/>
      <c r="L10" s="7"/>
      <c r="M10" s="5"/>
      <c r="N10" s="5"/>
      <c r="O10" s="3"/>
      <c r="P10" s="3"/>
    </row>
    <row r="11" spans="1:16" x14ac:dyDescent="0.25">
      <c r="B11" s="30" t="s">
        <v>18</v>
      </c>
      <c r="C11" s="31">
        <v>1</v>
      </c>
      <c r="D11" s="26">
        <v>5500</v>
      </c>
      <c r="E11" s="29">
        <f t="shared" si="1"/>
        <v>5500</v>
      </c>
      <c r="G11" s="18"/>
      <c r="I11" s="7"/>
      <c r="J11" s="8"/>
      <c r="K11" s="7"/>
      <c r="L11" s="7"/>
      <c r="M11" s="5"/>
      <c r="N11" s="5"/>
      <c r="O11" s="3"/>
      <c r="P11" s="3"/>
    </row>
    <row r="12" spans="1:16" ht="19.5" customHeight="1" x14ac:dyDescent="0.25">
      <c r="A12" s="24"/>
      <c r="B12" s="30" t="s">
        <v>19</v>
      </c>
      <c r="C12" s="31">
        <v>4</v>
      </c>
      <c r="D12" s="32">
        <v>700</v>
      </c>
      <c r="E12" s="29">
        <f t="shared" si="1"/>
        <v>2800</v>
      </c>
      <c r="I12" s="7"/>
      <c r="J12" s="8"/>
      <c r="K12" s="7"/>
      <c r="L12" s="7"/>
      <c r="M12" s="5"/>
      <c r="N12" s="5"/>
      <c r="O12" s="3"/>
      <c r="P12" s="3"/>
    </row>
    <row r="13" spans="1:16" x14ac:dyDescent="0.25">
      <c r="B13" s="30" t="s">
        <v>20</v>
      </c>
      <c r="C13" s="31">
        <v>1</v>
      </c>
      <c r="D13" s="33">
        <v>11000</v>
      </c>
      <c r="E13" s="29">
        <f t="shared" si="1"/>
        <v>11000</v>
      </c>
      <c r="G13" s="2"/>
      <c r="I13" s="7"/>
      <c r="J13" s="8"/>
      <c r="K13" s="7"/>
      <c r="L13" s="7"/>
      <c r="M13" s="5"/>
      <c r="N13" s="5"/>
      <c r="O13" s="3"/>
      <c r="P13" s="3"/>
    </row>
    <row r="14" spans="1:16" x14ac:dyDescent="0.25">
      <c r="A14" s="3"/>
      <c r="B14" s="30" t="s">
        <v>21</v>
      </c>
      <c r="C14" s="31">
        <v>1</v>
      </c>
      <c r="D14" s="34">
        <v>5500</v>
      </c>
      <c r="E14" s="29">
        <f t="shared" si="1"/>
        <v>5500</v>
      </c>
      <c r="I14" s="7"/>
      <c r="J14" s="8"/>
      <c r="K14" s="7"/>
      <c r="L14" s="7"/>
      <c r="M14" s="5"/>
      <c r="N14" s="5"/>
      <c r="O14" s="3"/>
      <c r="P14" s="3"/>
    </row>
    <row r="15" spans="1:16" x14ac:dyDescent="0.25">
      <c r="B15" s="30" t="s">
        <v>22</v>
      </c>
      <c r="C15" s="31">
        <v>1</v>
      </c>
      <c r="D15" s="22">
        <v>4000</v>
      </c>
      <c r="E15" s="29">
        <f t="shared" si="1"/>
        <v>4000</v>
      </c>
    </row>
    <row r="16" spans="1:16" x14ac:dyDescent="0.25">
      <c r="B16" s="30" t="s">
        <v>23</v>
      </c>
      <c r="C16" s="31">
        <v>1</v>
      </c>
      <c r="D16" s="22">
        <v>6000</v>
      </c>
      <c r="E16" s="29">
        <f t="shared" si="1"/>
        <v>6000</v>
      </c>
    </row>
    <row r="17" spans="2:5" x14ac:dyDescent="0.25">
      <c r="B17" s="30" t="s">
        <v>24</v>
      </c>
      <c r="C17" s="31">
        <v>1</v>
      </c>
      <c r="D17" s="22">
        <v>16000</v>
      </c>
      <c r="E17" s="29">
        <f t="shared" si="1"/>
        <v>16000</v>
      </c>
    </row>
    <row r="18" spans="2:5" x14ac:dyDescent="0.25">
      <c r="B18" s="30" t="s">
        <v>26</v>
      </c>
      <c r="C18" s="31">
        <v>11</v>
      </c>
      <c r="D18" s="22">
        <v>1800</v>
      </c>
      <c r="E18" s="29">
        <f t="shared" si="1"/>
        <v>19800</v>
      </c>
    </row>
    <row r="19" spans="2:5" ht="15.75" thickBot="1" x14ac:dyDescent="0.3">
      <c r="B19" s="30" t="s">
        <v>25</v>
      </c>
      <c r="C19" s="31">
        <v>4</v>
      </c>
      <c r="D19" s="22">
        <v>1500</v>
      </c>
      <c r="E19" s="35">
        <f t="shared" si="1"/>
        <v>6000</v>
      </c>
    </row>
    <row r="20" spans="2:5" ht="15.75" thickBot="1" x14ac:dyDescent="0.3">
      <c r="E20" s="36">
        <f>SUM(E3:E19)</f>
        <v>230850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workbookViewId="0">
      <selection activeCell="D10" sqref="D10"/>
    </sheetView>
  </sheetViews>
  <sheetFormatPr defaultRowHeight="15" x14ac:dyDescent="0.25"/>
  <cols>
    <col min="1" max="1" width="13.140625" customWidth="1"/>
    <col min="2" max="2" width="26.28515625" customWidth="1"/>
    <col min="3" max="3" width="12.7109375" customWidth="1"/>
    <col min="5" max="5" width="13.7109375" customWidth="1"/>
    <col min="6" max="6" width="32.28515625" customWidth="1"/>
    <col min="8" max="8" width="15" customWidth="1"/>
    <col min="10" max="10" width="14" customWidth="1"/>
  </cols>
  <sheetData>
    <row r="2" spans="1:6" x14ac:dyDescent="0.25">
      <c r="B2" s="15"/>
    </row>
    <row r="3" spans="1:6" x14ac:dyDescent="0.25">
      <c r="A3" s="19"/>
      <c r="B3" s="1" t="s">
        <v>2</v>
      </c>
      <c r="C3" s="1">
        <v>43000</v>
      </c>
      <c r="D3" s="1">
        <v>2</v>
      </c>
      <c r="E3" s="12">
        <f>C3*D3</f>
        <v>86000</v>
      </c>
      <c r="F3" s="13" t="s">
        <v>3</v>
      </c>
    </row>
    <row r="4" spans="1:6" x14ac:dyDescent="0.25">
      <c r="B4" s="16"/>
      <c r="C4" s="1"/>
      <c r="D4" s="1"/>
      <c r="E4" s="17">
        <f>SUM(E3:E3)</f>
        <v>86000</v>
      </c>
      <c r="F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МЗ </vt:lpstr>
      <vt:lpstr>комплектация</vt:lpstr>
      <vt:lpstr>доставка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2014-07-29T05:29:54Z</dcterms:modified>
</cp:coreProperties>
</file>