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35" firstSheet="2" activeTab="2"/>
  </bookViews>
  <sheets>
    <sheet name="ЛСР 13 граф" sheetId="7" state="hidden" r:id="rId1"/>
    <sheet name="ЛСР 15 граф с оборудованием" sheetId="5" state="hidden" r:id="rId2"/>
    <sheet name="ЛСР 17 граф" sheetId="4" r:id="rId3"/>
    <sheet name="ЛСР 17 граф с оборудованием" sheetId="6" state="hidden" r:id="rId4"/>
  </sheets>
  <definedNames>
    <definedName name="_xlnm._FilterDatabase" localSheetId="2" hidden="1">'ЛСР 17 граф'!$A$25:$S$189</definedName>
    <definedName name="Constr" localSheetId="0">'ЛСР 13 граф'!$A$1</definedName>
    <definedName name="Constr" localSheetId="1">'ЛСР 15 граф с оборудованием'!$A$1</definedName>
    <definedName name="Constr" localSheetId="2">'ЛСР 17 граф'!$A$7</definedName>
    <definedName name="Constr" localSheetId="3">'ЛСР 17 граф с оборудованием'!$A$1</definedName>
    <definedName name="FOT" localSheetId="0">'ЛСР 13 граф'!$C$17</definedName>
    <definedName name="FOT" localSheetId="1">'ЛСР 15 граф с оборудованием'!$C$17</definedName>
    <definedName name="FOT" localSheetId="2">'ЛСР 17 граф'!$D$17</definedName>
    <definedName name="FOT" localSheetId="3">'ЛСР 17 граф с оборудованием'!$D$17</definedName>
    <definedName name="Ind" localSheetId="0">'ЛСР 13 граф'!$D$9</definedName>
    <definedName name="Ind" localSheetId="1">'ЛСР 15 граф с оборудованием'!$F$9</definedName>
    <definedName name="Ind" localSheetId="2">'ЛСР 17 граф'!$H$9</definedName>
    <definedName name="Ind" localSheetId="3">'ЛСР 17 граф с оборудованием'!$G$9</definedName>
    <definedName name="Obj" localSheetId="0">'ЛСР 13 граф'!#REF!</definedName>
    <definedName name="Obj" localSheetId="1">'ЛСР 15 граф с оборудованием'!#REF!</definedName>
    <definedName name="Obj" localSheetId="2">'ЛСР 17 граф'!$E$12</definedName>
    <definedName name="Obj" localSheetId="3">'ЛСР 17 граф с оборудованием'!$D$12</definedName>
    <definedName name="Obosn" localSheetId="0">'ЛСР 13 граф'!$C$15</definedName>
    <definedName name="Obosn" localSheetId="1">'ЛСР 15 граф с оборудованием'!$C$15</definedName>
    <definedName name="Obosn" localSheetId="2">'ЛСР 17 граф'!$D$15</definedName>
    <definedName name="Obosn" localSheetId="3">'ЛСР 17 граф с оборудованием'!$D$15</definedName>
    <definedName name="SmPr" localSheetId="0">'ЛСР 13 граф'!$C$16</definedName>
    <definedName name="SmPr" localSheetId="1">'ЛСР 15 граф с оборудованием'!$C$16</definedName>
    <definedName name="SmPr" localSheetId="2">'ЛСР 17 граф'!$D$16</definedName>
    <definedName name="SmPr" localSheetId="3">'ЛСР 17 граф с оборудованием'!$D$16</definedName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2">'ЛСР 17 граф'!$25:$25</definedName>
    <definedName name="_xlnm.Print_Titles" localSheetId="3">'ЛСР 17 граф с оборудованием'!$24:$24</definedName>
  </definedNames>
  <calcPr calcId="145621"/>
</workbook>
</file>

<file path=xl/calcChain.xml><?xml version="1.0" encoding="utf-8"?>
<calcChain xmlns="http://schemas.openxmlformats.org/spreadsheetml/2006/main">
  <c r="M28" i="4" l="1"/>
  <c r="L28" i="4"/>
  <c r="K28" i="4"/>
  <c r="J28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2" i="4"/>
  <c r="M101" i="4"/>
  <c r="M100" i="4"/>
  <c r="M99" i="4"/>
  <c r="M97" i="4"/>
  <c r="M96" i="4"/>
  <c r="M95" i="4"/>
  <c r="M93" i="4"/>
  <c r="M92" i="4"/>
  <c r="M91" i="4"/>
  <c r="M90" i="4"/>
  <c r="M88" i="4"/>
  <c r="M87" i="4"/>
  <c r="M85" i="4"/>
  <c r="M84" i="4"/>
  <c r="M83" i="4"/>
  <c r="M82" i="4"/>
  <c r="M81" i="4"/>
  <c r="M80" i="4"/>
  <c r="M79" i="4"/>
  <c r="M78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2" i="4"/>
  <c r="L101" i="4"/>
  <c r="L100" i="4"/>
  <c r="L99" i="4"/>
  <c r="L97" i="4"/>
  <c r="L96" i="4"/>
  <c r="L95" i="4"/>
  <c r="L93" i="4"/>
  <c r="L92" i="4"/>
  <c r="L91" i="4"/>
  <c r="L90" i="4"/>
  <c r="L88" i="4"/>
  <c r="L87" i="4"/>
  <c r="L85" i="4"/>
  <c r="L84" i="4"/>
  <c r="L83" i="4"/>
  <c r="L82" i="4"/>
  <c r="L81" i="4"/>
  <c r="L80" i="4"/>
  <c r="L79" i="4"/>
  <c r="L78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2" i="4"/>
  <c r="K101" i="4"/>
  <c r="K100" i="4"/>
  <c r="K99" i="4"/>
  <c r="K97" i="4"/>
  <c r="K96" i="4"/>
  <c r="K95" i="4"/>
  <c r="K93" i="4"/>
  <c r="K92" i="4"/>
  <c r="K91" i="4"/>
  <c r="K90" i="4"/>
  <c r="K88" i="4"/>
  <c r="K87" i="4"/>
  <c r="K85" i="4"/>
  <c r="K84" i="4"/>
  <c r="K83" i="4"/>
  <c r="K82" i="4"/>
  <c r="K81" i="4"/>
  <c r="K80" i="4"/>
  <c r="K79" i="4"/>
  <c r="K78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2" i="4"/>
  <c r="J101" i="4"/>
  <c r="J100" i="4"/>
  <c r="J99" i="4"/>
  <c r="J97" i="4"/>
  <c r="J96" i="4"/>
  <c r="J95" i="4"/>
  <c r="J93" i="4"/>
  <c r="J92" i="4"/>
  <c r="J91" i="4"/>
  <c r="J90" i="4"/>
  <c r="J88" i="4"/>
  <c r="J87" i="4"/>
  <c r="J85" i="4"/>
  <c r="J84" i="4"/>
  <c r="J83" i="4"/>
  <c r="J82" i="4"/>
  <c r="J81" i="4"/>
  <c r="J80" i="4"/>
  <c r="J79" i="4"/>
  <c r="J78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R29" i="4" l="1"/>
  <c r="S35" i="4"/>
  <c r="R39" i="4"/>
  <c r="R41" i="4"/>
  <c r="S43" i="4"/>
  <c r="R49" i="4"/>
  <c r="S51" i="4"/>
  <c r="R55" i="4"/>
  <c r="R61" i="4"/>
  <c r="S67" i="4"/>
  <c r="R71" i="4"/>
  <c r="R73" i="4"/>
  <c r="S75" i="4"/>
  <c r="R81" i="4"/>
  <c r="S83" i="4"/>
  <c r="R87" i="4"/>
  <c r="R93" i="4"/>
  <c r="S99" i="4"/>
  <c r="R103" i="4"/>
  <c r="R105" i="4"/>
  <c r="S106" i="4"/>
  <c r="R109" i="4"/>
  <c r="S110" i="4"/>
  <c r="R113" i="4"/>
  <c r="R114" i="4"/>
  <c r="S119" i="4"/>
  <c r="R121" i="4"/>
  <c r="R123" i="4"/>
  <c r="S126" i="4"/>
  <c r="R127" i="4"/>
  <c r="R133" i="4"/>
  <c r="S134" i="4"/>
  <c r="S135" i="4"/>
  <c r="S138" i="4"/>
  <c r="S139" i="4"/>
  <c r="R143" i="4"/>
  <c r="R145" i="4"/>
  <c r="S146" i="4"/>
  <c r="R153" i="4"/>
  <c r="S154" i="4"/>
  <c r="R155" i="4"/>
  <c r="R159" i="4"/>
  <c r="S162" i="4"/>
  <c r="R165" i="4"/>
  <c r="S167" i="4"/>
  <c r="R171" i="4"/>
  <c r="S29" i="4"/>
  <c r="S33" i="4"/>
  <c r="S37" i="4"/>
  <c r="S41" i="4"/>
  <c r="S45" i="4"/>
  <c r="S49" i="4"/>
  <c r="S53" i="4"/>
  <c r="S57" i="4"/>
  <c r="S61" i="4"/>
  <c r="S65" i="4"/>
  <c r="S69" i="4"/>
  <c r="S73" i="4"/>
  <c r="S77" i="4"/>
  <c r="S81" i="4"/>
  <c r="S85" i="4"/>
  <c r="S89" i="4"/>
  <c r="S93" i="4"/>
  <c r="S97" i="4"/>
  <c r="S101" i="4"/>
  <c r="S105" i="4"/>
  <c r="S117" i="4"/>
  <c r="S121" i="4"/>
  <c r="S125" i="4"/>
  <c r="S129" i="4"/>
  <c r="S133" i="4"/>
  <c r="S137" i="4"/>
  <c r="S141" i="4"/>
  <c r="S145" i="4"/>
  <c r="S149" i="4"/>
  <c r="S153" i="4"/>
  <c r="S157" i="4"/>
  <c r="S161" i="4"/>
  <c r="S165" i="4"/>
  <c r="S169" i="4"/>
  <c r="K172" i="4"/>
  <c r="K173" i="4"/>
  <c r="S112" i="4"/>
  <c r="S113" i="4"/>
  <c r="S116" i="4"/>
  <c r="R110" i="4"/>
  <c r="R112" i="4"/>
  <c r="R116" i="4"/>
  <c r="S109" i="4"/>
  <c r="N175" i="4"/>
  <c r="O175" i="4"/>
  <c r="P175" i="4"/>
  <c r="Q175" i="4"/>
  <c r="Q179" i="4" s="1"/>
  <c r="S32" i="4"/>
  <c r="S36" i="4"/>
  <c r="S40" i="4"/>
  <c r="S44" i="4"/>
  <c r="S48" i="4"/>
  <c r="S52" i="4"/>
  <c r="S56" i="4"/>
  <c r="S59" i="4"/>
  <c r="S60" i="4"/>
  <c r="S64" i="4"/>
  <c r="S68" i="4"/>
  <c r="S72" i="4"/>
  <c r="S76" i="4"/>
  <c r="S80" i="4"/>
  <c r="S84" i="4"/>
  <c r="S88" i="4"/>
  <c r="S91" i="4"/>
  <c r="S92" i="4"/>
  <c r="S96" i="4"/>
  <c r="S100" i="4"/>
  <c r="S104" i="4"/>
  <c r="S108" i="4"/>
  <c r="S118" i="4"/>
  <c r="S120" i="4"/>
  <c r="S122" i="4"/>
  <c r="S123" i="4"/>
  <c r="S124" i="4"/>
  <c r="S128" i="4"/>
  <c r="S130" i="4"/>
  <c r="S132" i="4"/>
  <c r="S136" i="4"/>
  <c r="S140" i="4"/>
  <c r="S144" i="4"/>
  <c r="S148" i="4"/>
  <c r="S150" i="4"/>
  <c r="S151" i="4"/>
  <c r="S152" i="4"/>
  <c r="S156" i="4"/>
  <c r="S160" i="4"/>
  <c r="S164" i="4"/>
  <c r="S166" i="4"/>
  <c r="S168" i="4"/>
  <c r="S170" i="4"/>
  <c r="S171" i="4"/>
  <c r="R32" i="4"/>
  <c r="R33" i="4"/>
  <c r="R35" i="4"/>
  <c r="R36" i="4"/>
  <c r="R37" i="4"/>
  <c r="R40" i="4"/>
  <c r="R44" i="4"/>
  <c r="R45" i="4"/>
  <c r="R48" i="4"/>
  <c r="R52" i="4"/>
  <c r="R53" i="4"/>
  <c r="R56" i="4"/>
  <c r="R57" i="4"/>
  <c r="R60" i="4"/>
  <c r="R64" i="4"/>
  <c r="R65" i="4"/>
  <c r="R67" i="4"/>
  <c r="R68" i="4"/>
  <c r="R69" i="4"/>
  <c r="R72" i="4"/>
  <c r="R76" i="4"/>
  <c r="R77" i="4"/>
  <c r="R80" i="4"/>
  <c r="R84" i="4"/>
  <c r="R85" i="4"/>
  <c r="R88" i="4"/>
  <c r="R89" i="4"/>
  <c r="R92" i="4"/>
  <c r="R96" i="4"/>
  <c r="R97" i="4"/>
  <c r="R99" i="4"/>
  <c r="R100" i="4"/>
  <c r="R101" i="4"/>
  <c r="R104" i="4"/>
  <c r="R108" i="4"/>
  <c r="R117" i="4"/>
  <c r="R120" i="4"/>
  <c r="R124" i="4"/>
  <c r="R125" i="4"/>
  <c r="R128" i="4"/>
  <c r="R129" i="4"/>
  <c r="R132" i="4"/>
  <c r="R136" i="4"/>
  <c r="R137" i="4"/>
  <c r="R139" i="4"/>
  <c r="R140" i="4"/>
  <c r="R141" i="4"/>
  <c r="R144" i="4"/>
  <c r="R148" i="4"/>
  <c r="R149" i="4"/>
  <c r="R152" i="4"/>
  <c r="R156" i="4"/>
  <c r="R157" i="4"/>
  <c r="R160" i="4"/>
  <c r="R161" i="4"/>
  <c r="R164" i="4"/>
  <c r="R168" i="4"/>
  <c r="R169" i="4"/>
  <c r="J181" i="4" l="1"/>
  <c r="R28" i="4"/>
  <c r="S28" i="4"/>
  <c r="K175" i="4"/>
  <c r="S155" i="4"/>
  <c r="R83" i="4"/>
  <c r="R51" i="4"/>
  <c r="M175" i="4"/>
  <c r="J183" i="4" s="1"/>
  <c r="R167" i="4"/>
  <c r="S159" i="4"/>
  <c r="S147" i="4"/>
  <c r="R135" i="4"/>
  <c r="S127" i="4"/>
  <c r="R119" i="4"/>
  <c r="S111" i="4"/>
  <c r="S107" i="4"/>
  <c r="R95" i="4"/>
  <c r="S87" i="4"/>
  <c r="R79" i="4"/>
  <c r="R75" i="4"/>
  <c r="S71" i="4"/>
  <c r="R63" i="4"/>
  <c r="R59" i="4"/>
  <c r="S55" i="4"/>
  <c r="R47" i="4"/>
  <c r="R43" i="4"/>
  <c r="S114" i="4"/>
  <c r="R170" i="4"/>
  <c r="R166" i="4"/>
  <c r="R162" i="4"/>
  <c r="R158" i="4"/>
  <c r="R154" i="4"/>
  <c r="R150" i="4"/>
  <c r="R146" i="4"/>
  <c r="R142" i="4"/>
  <c r="R138" i="4"/>
  <c r="R134" i="4"/>
  <c r="R130" i="4"/>
  <c r="R126" i="4"/>
  <c r="R122" i="4"/>
  <c r="R118" i="4"/>
  <c r="R106" i="4"/>
  <c r="S163" i="4"/>
  <c r="R151" i="4"/>
  <c r="S143" i="4"/>
  <c r="S131" i="4"/>
  <c r="S115" i="4"/>
  <c r="S103" i="4"/>
  <c r="R91" i="4"/>
  <c r="S39" i="4"/>
  <c r="L175" i="4"/>
  <c r="J182" i="4" s="1"/>
  <c r="S79" i="4"/>
  <c r="S31" i="4"/>
  <c r="R102" i="4"/>
  <c r="S102" i="4"/>
  <c r="S98" i="4"/>
  <c r="R98" i="4"/>
  <c r="R94" i="4"/>
  <c r="S94" i="4"/>
  <c r="S90" i="4"/>
  <c r="R90" i="4"/>
  <c r="R86" i="4"/>
  <c r="S86" i="4"/>
  <c r="R82" i="4"/>
  <c r="S82" i="4"/>
  <c r="R78" i="4"/>
  <c r="S78" i="4"/>
  <c r="S74" i="4"/>
  <c r="R74" i="4"/>
  <c r="R70" i="4"/>
  <c r="S70" i="4"/>
  <c r="R66" i="4"/>
  <c r="S66" i="4"/>
  <c r="R62" i="4"/>
  <c r="S62" i="4"/>
  <c r="R58" i="4"/>
  <c r="S58" i="4"/>
  <c r="R54" i="4"/>
  <c r="S54" i="4"/>
  <c r="R50" i="4"/>
  <c r="S50" i="4"/>
  <c r="R46" i="4"/>
  <c r="S46" i="4"/>
  <c r="R42" i="4"/>
  <c r="S42" i="4"/>
  <c r="R38" i="4"/>
  <c r="S38" i="4"/>
  <c r="R34" i="4"/>
  <c r="S34" i="4"/>
  <c r="S30" i="4"/>
  <c r="R30" i="4"/>
  <c r="R163" i="4"/>
  <c r="R147" i="4"/>
  <c r="R131" i="4"/>
  <c r="R107" i="4"/>
  <c r="S95" i="4"/>
  <c r="S63" i="4"/>
  <c r="S47" i="4"/>
  <c r="R31" i="4"/>
  <c r="S158" i="4"/>
  <c r="S142" i="4"/>
  <c r="R115" i="4"/>
  <c r="R111" i="4"/>
  <c r="J175" i="4"/>
  <c r="O179" i="4"/>
  <c r="Q189" i="4"/>
  <c r="S173" i="4" l="1"/>
  <c r="R173" i="4"/>
  <c r="R172" i="4"/>
  <c r="S172" i="4"/>
  <c r="O189" i="4"/>
  <c r="J18" i="4"/>
  <c r="R175" i="4" l="1"/>
  <c r="J176" i="4" s="1"/>
  <c r="J184" i="4" s="1"/>
  <c r="S175" i="4"/>
  <c r="J177" i="4" s="1"/>
  <c r="J17" i="4"/>
  <c r="J179" i="4" l="1"/>
  <c r="J186" i="4" s="1"/>
  <c r="J187" i="4" s="1"/>
  <c r="J188" i="4" s="1"/>
  <c r="J189" i="4" s="1"/>
  <c r="J16" i="4" s="1"/>
  <c r="J185" i="4"/>
</calcChain>
</file>

<file path=xl/sharedStrings.xml><?xml version="1.0" encoding="utf-8"?>
<sst xmlns="http://schemas.openxmlformats.org/spreadsheetml/2006/main" count="581" uniqueCount="360">
  <si>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</si>
  <si>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</si>
  <si>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</si>
  <si>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</si>
  <si>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</si>
  <si>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</si>
  <si>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</si>
  <si>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</si>
  <si>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</si>
  <si>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</si>
  <si>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</si>
  <si>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</si>
  <si>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</si>
  <si>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</si>
  <si>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</si>
  <si>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</si>
  <si>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</si>
  <si>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</si>
  <si>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</si>
  <si>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</si>
  <si>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</si>
  <si>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</si>
  <si>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</si>
  <si>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</si>
  <si>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</si>
  <si>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</si>
  <si>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</si>
  <si>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</si>
  <si>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_______________</t>
  </si>
  <si>
    <t>Средства на оплату труда</t>
  </si>
  <si>
    <t>Обоснование</t>
  </si>
  <si>
    <t>Общая масса оборудо-
вания, т</t>
  </si>
  <si>
    <t>Обору-дование</t>
  </si>
  <si>
    <t>Общая масса обору-дования, т</t>
  </si>
  <si>
    <t>Обору-
дование</t>
  </si>
  <si>
    <t>________________</t>
  </si>
  <si>
    <t>Эк.Маш.</t>
  </si>
  <si>
    <t>" _____ " ________________ 2013 г.</t>
  </si>
  <si>
    <t>"______ " _______________2013 г.</t>
  </si>
  <si>
    <t>"____" ______________2013 г.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</si>
  <si>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</si>
  <si>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</si>
  <si>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</si>
  <si>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</si>
  <si>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>Итоги по смете: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</si>
  <si>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</si>
  <si>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</si>
  <si>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</si>
  <si>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</si>
  <si>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</si>
  <si>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</si>
  <si>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Непредвиденные затраты 1%</t>
  </si>
  <si>
    <t xml:space="preserve">  Итого с непредвиденными</t>
  </si>
  <si>
    <t xml:space="preserve">  НДС 18%</t>
  </si>
  <si>
    <t xml:space="preserve">  ВСЕГО по смете</t>
  </si>
  <si>
    <t>руб.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</si>
  <si>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</si>
  <si>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</si>
  <si>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</si>
  <si>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</si>
  <si>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строительных работ _______________________________________________________________________________________________</t>
  </si>
  <si>
    <t>НР</t>
  </si>
  <si>
    <t>СП</t>
  </si>
  <si>
    <t>1000 м3 грунта</t>
  </si>
  <si>
    <t>м3</t>
  </si>
  <si>
    <t>100 м3 грунта</t>
  </si>
  <si>
    <t xml:space="preserve">                           Уплотнение грунта</t>
  </si>
  <si>
    <t>1000 м3 уплотненного грунта</t>
  </si>
  <si>
    <t>ТЕР01-02-005-01</t>
  </si>
  <si>
    <t>100 м3 уплотненного грунта</t>
  </si>
  <si>
    <t>ТЕР01-02-005-02</t>
  </si>
  <si>
    <t>ТЕР01-02-006-01</t>
  </si>
  <si>
    <t>т</t>
  </si>
  <si>
    <t xml:space="preserve">                           Работа на отвале</t>
  </si>
  <si>
    <t>ТЕР01-01-016-01</t>
  </si>
  <si>
    <t>ТЕР01-01-016-02</t>
  </si>
  <si>
    <t>ТЕР01-01-016-03</t>
  </si>
  <si>
    <t>ТЕР01-01-016-04</t>
  </si>
  <si>
    <t>С311-1-140-1</t>
  </si>
  <si>
    <t>тонна</t>
  </si>
  <si>
    <t>С311-1-141-1</t>
  </si>
  <si>
    <t>С311-1-141-2</t>
  </si>
  <si>
    <t>С311-1-142-1</t>
  </si>
  <si>
    <t>С311-1-142-2</t>
  </si>
  <si>
    <t>С311-1-144-1</t>
  </si>
  <si>
    <t>С311-1-145-1</t>
  </si>
  <si>
    <t>С311-1-145-2</t>
  </si>
  <si>
    <t>С310-3001-1</t>
  </si>
  <si>
    <t>1 т</t>
  </si>
  <si>
    <t>С310-3003-1</t>
  </si>
  <si>
    <t>С310-3005-1</t>
  </si>
  <si>
    <t>С310-3007-1</t>
  </si>
  <si>
    <t>С310-3009-1</t>
  </si>
  <si>
    <t>С310-3011-1</t>
  </si>
  <si>
    <t>С310-3013-1</t>
  </si>
  <si>
    <t>С310-3015-1</t>
  </si>
  <si>
    <t>С310-3017-1</t>
  </si>
  <si>
    <t>С310-3019-1</t>
  </si>
  <si>
    <t>С310-3021-1</t>
  </si>
  <si>
    <t>С310-3023-1</t>
  </si>
  <si>
    <t xml:space="preserve">                           Материалы неучтённые ценииками</t>
  </si>
  <si>
    <t>ТСЦ-408-0015</t>
  </si>
  <si>
    <t>ТСЦ-408-0041</t>
  </si>
  <si>
    <t>ТСЦ-408-0042</t>
  </si>
  <si>
    <t>ТСЦ-408-0043</t>
  </si>
  <si>
    <t>ТСЦ-408-0044</t>
  </si>
  <si>
    <t>ТСЦ-408-0045</t>
  </si>
  <si>
    <t>ТСЦ-408-0046</t>
  </si>
  <si>
    <t>ТСЦ-408-0047</t>
  </si>
  <si>
    <t>ТСЦ-408-0048</t>
  </si>
  <si>
    <t>ТСЦ-408-0049</t>
  </si>
  <si>
    <t>ТСЦ-408-0050</t>
  </si>
  <si>
    <t>ТСЦ-408-0051</t>
  </si>
  <si>
    <t>ТСЦ-408-0052</t>
  </si>
  <si>
    <t>ТСЦ-408-0101</t>
  </si>
  <si>
    <t>ТСЦ-408-0102</t>
  </si>
  <si>
    <t>ТСЦ-408-0103</t>
  </si>
  <si>
    <t>ТСЦ-408-0104</t>
  </si>
  <si>
    <t>ТСЦ-408-0105</t>
  </si>
  <si>
    <t>ТСЦ-408-0106</t>
  </si>
  <si>
    <t>ТСЦ-408-0107</t>
  </si>
  <si>
    <t>ТСЦ-408-0108</t>
  </si>
  <si>
    <t>ТСЦ-408-0121</t>
  </si>
  <si>
    <t>ТСЦ-408-0122</t>
  </si>
  <si>
    <t>ТСЦ-408-0123</t>
  </si>
  <si>
    <t>ТСЦ-408-0124</t>
  </si>
  <si>
    <t>ТСЦ-408-0125</t>
  </si>
  <si>
    <t>ТСЦ-408-0126</t>
  </si>
  <si>
    <t>ТСЦ-408-0127</t>
  </si>
  <si>
    <t>ТСЦ-408-0141</t>
  </si>
  <si>
    <t>ТСЦ-408-0142</t>
  </si>
  <si>
    <t>ТСЦ-408-0143</t>
  </si>
  <si>
    <t>ТСЦ-408-0144</t>
  </si>
  <si>
    <t>ТСЦ-408-0151</t>
  </si>
  <si>
    <t>ТСЦ-102-0118</t>
  </si>
  <si>
    <t>ТСЦ-101-1305</t>
  </si>
  <si>
    <t xml:space="preserve">      Материалы</t>
  </si>
  <si>
    <t xml:space="preserve">                           Раздел 1. Ручные земляные работы</t>
  </si>
  <si>
    <t xml:space="preserve">                           Разработка грунта вручную</t>
  </si>
  <si>
    <t>ТЕР01-02-055-01</t>
  </si>
  <si>
    <t>ТЕР01-02-055-02</t>
  </si>
  <si>
    <t>ТЕР01-02-055-03</t>
  </si>
  <si>
    <t>ТЕР01-02-055-04</t>
  </si>
  <si>
    <t>ТЕР01-02-055-07</t>
  </si>
  <si>
    <t>ТЕР01-02-055-08</t>
  </si>
  <si>
    <t>ТЕР01-02-055-09</t>
  </si>
  <si>
    <t>ТЕР01-02-055-10</t>
  </si>
  <si>
    <t>ТЕР01-02-056-01</t>
  </si>
  <si>
    <t>ТЕР01-02-056-02</t>
  </si>
  <si>
    <t>ТЕР01-02-056-03</t>
  </si>
  <si>
    <t>ТЕР01-02-056-04</t>
  </si>
  <si>
    <t>ТЕР01-02-056-07</t>
  </si>
  <si>
    <t>ТЕР01-02-056-08</t>
  </si>
  <si>
    <t>ТЕР01-02-056-09</t>
  </si>
  <si>
    <t>ТЕР01-02-056-10</t>
  </si>
  <si>
    <t>ТЕР01-02-057-01</t>
  </si>
  <si>
    <t>ТЕР01-02-057-02</t>
  </si>
  <si>
    <t>ТЕР01-02-057-03</t>
  </si>
  <si>
    <t>ТЕР01-02-057-04</t>
  </si>
  <si>
    <t>ТЕР01-02-058-01</t>
  </si>
  <si>
    <t>ТЕР01-02-058-02</t>
  </si>
  <si>
    <t>ТЕР01-02-058-03</t>
  </si>
  <si>
    <t>ТЕР01-02-058-04</t>
  </si>
  <si>
    <t>ТЕР01-02-058-05</t>
  </si>
  <si>
    <t>ТЕР01-02-058-06</t>
  </si>
  <si>
    <t>ТЕР01-02-058-07</t>
  </si>
  <si>
    <t>ТЕР01-02-058-08</t>
  </si>
  <si>
    <t>ТЕР01-02-062-01</t>
  </si>
  <si>
    <t>ТЕР01-02-062-02</t>
  </si>
  <si>
    <t>ТЕР01-02-062-03</t>
  </si>
  <si>
    <t>ТЕР01-02-062-04</t>
  </si>
  <si>
    <t>ТЕР01-02-062-05</t>
  </si>
  <si>
    <t>ТЕР01-02-062-06</t>
  </si>
  <si>
    <t>ТЕР01-02-062-07</t>
  </si>
  <si>
    <t>ТЕР01-02-062-08</t>
  </si>
  <si>
    <t>ТЕР01-02-062-09</t>
  </si>
  <si>
    <t>ТЕР01-02-062-10</t>
  </si>
  <si>
    <t>ТЕР01-02-062-11</t>
  </si>
  <si>
    <t>ТЕР01-02-062-12</t>
  </si>
  <si>
    <t>ТЕР01-02-063-01</t>
  </si>
  <si>
    <t>ТЕР01-02-063-02</t>
  </si>
  <si>
    <t>ТЕР01-02-063-03</t>
  </si>
  <si>
    <t>ТЕР01-02-063-04</t>
  </si>
  <si>
    <t>ТЕР01-02-065-01</t>
  </si>
  <si>
    <t>ТЕР01-02-065-02</t>
  </si>
  <si>
    <t>ТЕР01-02-065-03</t>
  </si>
  <si>
    <t>ТЕР01-02-065-04</t>
  </si>
  <si>
    <t>ТЕР01-02-065-05</t>
  </si>
  <si>
    <t xml:space="preserve">                           Крепление стенок траншей и котлованов</t>
  </si>
  <si>
    <t>ТЕР01-02-066-01</t>
  </si>
  <si>
    <t>100 м2 креплений</t>
  </si>
  <si>
    <t>м2</t>
  </si>
  <si>
    <t>ТЕР01-02-066-02</t>
  </si>
  <si>
    <t>ТЕР01-02-067-01</t>
  </si>
  <si>
    <t>ТЕР01-02-067-02</t>
  </si>
  <si>
    <t>ТЕР01-02-067-03</t>
  </si>
  <si>
    <t>ТЕР01-02-067-04</t>
  </si>
  <si>
    <t>ТЕР01-02-067-05</t>
  </si>
  <si>
    <t>ТЕР01-02-067-06</t>
  </si>
  <si>
    <t xml:space="preserve">                           Водоотлив</t>
  </si>
  <si>
    <t>ТЕР01-02-068-01</t>
  </si>
  <si>
    <t>100 м3 мокрого грунта</t>
  </si>
  <si>
    <t>ТЕР01-02-068-02</t>
  </si>
  <si>
    <t xml:space="preserve">                           Обратная засыпка</t>
  </si>
  <si>
    <t>ТЕР01-02-061-01</t>
  </si>
  <si>
    <t>ТЕР01-02-061-02</t>
  </si>
  <si>
    <t>ТЕР01-02-061-03</t>
  </si>
  <si>
    <t>ТЕР01-02-061-04</t>
  </si>
  <si>
    <t xml:space="preserve">                           Погрузка и транспортировка грунта</t>
  </si>
  <si>
    <t>ТЕР01-02-060-01</t>
  </si>
  <si>
    <t>100 м3</t>
  </si>
  <si>
    <t>ТЕР01-02-060-02</t>
  </si>
  <si>
    <t>ТЕР01-02-060-03</t>
  </si>
  <si>
    <t>ТЕР01-02-060-04</t>
  </si>
  <si>
    <t>ТЕР01-02-060-05</t>
  </si>
  <si>
    <r>
      <t>Глина: погрузка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(3,69 руб.): 85%=100%*0.85 от ФОТ (4,34 руб.)
СП (2,08 руб.): 48%=60%*0.8 от ФОТ (4,34 руб.)</t>
    </r>
  </si>
  <si>
    <r>
      <t>Гравий (выгрузка учитывает перемещение транспортерами): погрузка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(3,32 руб.): 85%=100%*0.85 от ФОТ (3,91 руб.)
СП (1,88 руб.): 48%=60%*0.8 от ФОТ (3,91 руб.)</t>
    </r>
  </si>
  <si>
    <r>
      <t>Гравий (выгрузка учитывает перемещение транспортерами): разгрузка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(4,32 руб.): 85%=100%*0.85 от ФОТ (5,08 руб.)
СП (2,44 руб.): 48%=60%*0.8 от ФОТ (5,08 руб.)</t>
    </r>
  </si>
  <si>
    <r>
      <t>Песок (выгрузка учитывает затраты на перекидку и штабелирование): погрузка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(2,43 руб.): 85%=100%*0.85 от ФОТ (2,86 руб.)
СП (1,37 руб.): 48%=60%*0.8 от ФОТ (2,86 руб.)</t>
    </r>
  </si>
  <si>
    <r>
      <t>Песок (выгрузка учитывает затраты на перекидку и штабелирование): разгрузка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(3,6 руб.): 85%=100%*0.85 от ФОТ (4,23 руб.)
СП (2,03 руб.): 48%=60%*0.8 от ФОТ (4,23 руб.)</t>
    </r>
  </si>
  <si>
    <r>
      <t>Грунт растительного слоя (земля, перегной): погрузка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(3,96 руб.): 85%=100%*0.85 от ФОТ (4,66 руб.)
СП (2,24 руб.): 48%=60%*0.8 от ФОТ (4,66 руб.)</t>
    </r>
  </si>
  <si>
    <r>
      <t>Дерн: погрузка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(11,96 руб.): 85%=100%*0.85 от ФОТ (14,07 руб.)
СП (6,75 руб.): 48%=60%*0.8 от ФОТ (14,07 руб.)</t>
    </r>
  </si>
  <si>
    <r>
      <t>Дерн: разгрузка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(6,93 руб.): 85%=100%*0.85 от ФОТ (8,15 руб.)
СП (3,91 руб.): 48%=60%*0.8 от ФОТ (8,15 руб.)</t>
    </r>
  </si>
  <si>
    <r>
      <t>Перевозка грузов автомобилями-самосвалами грузоподъемностью 10 т работающих вне карьера, расстояние перевозки 1 км: класс груза 1, нормативное время пробега 0,263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</si>
  <si>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r>
      <t>Перевозка грузов автомобилями-самосвалами грузоподъемностью 10 т работающих вне карьера, расстояние перевозки 3 км: класс груза 1, нормативное время пробега 0,439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</si>
  <si>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r>
      <t>Перевозка грузов автомобилями-самосвалами грузоподъемностью 10 т работающих вне карьера, расстояние перевозки 5 км: класс груза 1, нормативное время пробега 0,613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</si>
  <si>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r>
      <t>Перевозка грузов автомобилями-самосвалами грузоподъемностью 10 т работающих вне карьера, расстояние перевозки 7 км: класс груза 1, нормативное время пробега 0,788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</si>
  <si>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r>
      <t>Перевозка грузов автомобилями-самосвалами грузоподъемностью 10 т работающих вне карьера, расстояние перевозки 9 км: класс груза 1, нормативное время пробега 0,963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</si>
  <si>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r>
      <t>Перевозка грузов автомобилями-самосвалами грузоподъемностью 10 т работающих вне карьера, расстояние перевозки 11 км: класс груза 1, нормативное время пробега 1,093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</si>
  <si>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r>
      <t>Перевозка грузов автомобилями-самосвалами грузоподъемностью 10 т работающих вне карьера, расстояние перевозки 13 км: класс груза 1, нормативное время пробега 1,182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</si>
  <si>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r>
      <t>Перевозка грузов автомобилями-самосвалами грузоподъемностью 10 т работающих вне карьера, расстояние перевозки 15 км: класс груза 1, нормативное время пробега 1,264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</si>
  <si>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r>
      <t>Перевозка грузов автомобилями-самосвалами грузоподъемностью 10 т работающих вне карьера, расстояние перевозки 17 км: класс груза 1, нормативное время пробега 1,355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</si>
  <si>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r>
      <t>Перевозка грузов автомобилями-самосвалами грузоподъемностью 10 т работающих вне карьера, расстояние перевозки 19 км: класс груза 1, нормативное время пробега 1,437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</si>
  <si>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r>
      <t>Перевозка грузов автомобилями-самосвалами грузоподъемностью 10 т работающих вне карьера, расстояние перевозки 21 км: класс груза 1, нормативное время пробега 1,518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</si>
  <si>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r>
      <t>Перевозка грузов автомобилями-самосвалами грузоподъемностью 10 т работающих вне карьера, расстояние перевозки 23 км: класс груза 1, нормативное время пробега 1,614 час</t>
    </r>
    <r>
      <rPr>
        <i/>
        <sz val="7"/>
        <rFont val="Arial"/>
        <family val="2"/>
        <charset val="204"/>
      </rPr>
      <t xml:space="preserve">
ИНДЕКС К ПОЗИЦИИ:
1 Индек перевода в тек.ц. ОЗП=10,58; ЭМ=5,29; ЗПМ=10,58
НР 0%=0%*0.85 от ФОТ
СП 0%=0%*0.8 от ФОТ</t>
    </r>
  </si>
  <si>
    <t>ТСЦ-102-0082</t>
  </si>
  <si>
    <t>ТСЦ-102-0008</t>
  </si>
  <si>
    <t>ТСЦ-201-0757</t>
  </si>
  <si>
    <t>ТСЦ-203-0512</t>
  </si>
  <si>
    <t>ТСЦ-102-0144</t>
  </si>
  <si>
    <t>ТСЦ-102-0013</t>
  </si>
  <si>
    <t>ТСЦ-101-1805</t>
  </si>
  <si>
    <t>Шаблон для земляных работ ручным способом</t>
  </si>
  <si>
    <r>
      <t>Разработка грунта вручную с креплениями в траншеях шириной до 2 м, глубиной до 2 м, группа грунтов 2</t>
    </r>
    <r>
      <rPr>
        <i/>
        <sz val="7"/>
        <rFont val="Arial"/>
        <family val="2"/>
        <charset val="204"/>
      </rPr>
      <t xml:space="preserve">
ИНДЕКС К ПОЗИЦИИ:
ТЕР01-02-055-02 1 зона. 2 кв 2014. Индексы НСО к ТЕР в ред 2009 ОЗП=11,6818
НР (14863,32 руб.): 68%=80%*0.85 от ФОТ (21857,82 руб.)
СП (7868,82 руб.): 36%=45%*0.8 от ФОТ (21857,82 руб.)</t>
    </r>
  </si>
  <si>
    <r>
      <t>Разработка грунта вручную с креплениями в траншеях шириной до 2 м, глубиной до 2 м, группа грунтов 3</t>
    </r>
    <r>
      <rPr>
        <i/>
        <sz val="7"/>
        <rFont val="Arial"/>
        <family val="2"/>
        <charset val="204"/>
      </rPr>
      <t xml:space="preserve">
ИНДЕКС К ПОЗИЦИИ:
ТЕР01-02-055-03 1 зона. 2 кв 2014. Индексы НСО к ТЕР в ред 2009 ОЗП=11,6818
НР (21862,44 руб.): 68%=80%*0.85 от ФОТ (32150,65 руб.)
СП (11574,23 руб.): 36%=45%*0.8 от ФОТ (32150,65 руб.)</t>
    </r>
  </si>
  <si>
    <r>
      <t>Разработка грунта вручную с креплениями в траншеях шириной до 2 м, глубиной до 2 м, группа грунтов 4</t>
    </r>
    <r>
      <rPr>
        <i/>
        <sz val="7"/>
        <rFont val="Arial"/>
        <family val="2"/>
        <charset val="204"/>
      </rPr>
      <t xml:space="preserve">
ИНДЕКС К ПОЗИЦИИ:
ТЕР01-02-055-04 1 зона. 2 кв 2014. Индексы НСО к ТЕР в ред 2009 ОЗП=11,6822
НР (31838,02 руб.): 68%=80%*0.85 от ФОТ (46820,62 руб.)
СП (16855,42 руб.): 36%=45%*0.8 от ФОТ (46820,62 руб.)</t>
    </r>
  </si>
  <si>
    <r>
      <t>Разработка грунта вручную с креплениями в траншеях шириной до 2 м, глубиной до 3 м, группа грунтов 1</t>
    </r>
    <r>
      <rPr>
        <i/>
        <sz val="7"/>
        <rFont val="Arial"/>
        <family val="2"/>
        <charset val="204"/>
      </rPr>
      <t xml:space="preserve">
ИНДЕКС К ПОЗИЦИИ:
ТЕР01-02-055-07 1 зона. 2 кв 2014. Индексы НСО к ТЕР в ред 2009 ОЗП=11,6818
НР (15413,8 руб.): 68%=80%*0.85 от ФОТ (22667,36 руб.)
СП (8160,25 руб.): 36%=45%*0.8 от ФОТ (22667,36 руб.)</t>
    </r>
  </si>
  <si>
    <r>
      <t>Разработка грунта вручную с креплениями в траншеях шириной до 2 м, глубиной до 3 м, группа грунтов 2</t>
    </r>
    <r>
      <rPr>
        <i/>
        <sz val="7"/>
        <rFont val="Arial"/>
        <family val="2"/>
        <charset val="204"/>
      </rPr>
      <t xml:space="preserve">
ИНДЕКС К ПОЗИЦИИ:
ТЕР01-02-055-08 1 зона. 2 кв 2014. Индексы НСО к ТЕР в ред 2009 ОЗП=11,6818
НР (20761,45 руб.): 68%=80%*0.85 от ФОТ (30531,55 руб.)
СП (10991,36 руб.): 36%=45%*0.8 от ФОТ (30531,55 руб.)</t>
    </r>
  </si>
  <si>
    <r>
      <t>Разработка грунта вручную с креплениями в траншеях шириной до 2 м, глубиной до 3 м, группа грунтов 3</t>
    </r>
    <r>
      <rPr>
        <i/>
        <sz val="7"/>
        <rFont val="Arial"/>
        <family val="2"/>
        <charset val="204"/>
      </rPr>
      <t xml:space="preserve">
ИНДЕКС К ПОЗИЦИИ:
ТЕР01-02-055-09 1 зона. 2 кв 2014. Индексы НСО к ТЕР в ред 2009 ОЗП=11,6818
НР (29962,55 руб.): 68%=80%*0.85 от ФОТ (44062,58 руб.)
СП (15862,53 руб.): 36%=45%*0.8 от ФОТ (44062,58 руб.)</t>
    </r>
  </si>
  <si>
    <r>
      <t>Разработка грунта вручную с креплениями в траншеях шириной до 2 м, глубиной до 3 м, группа грунтов 4</t>
    </r>
    <r>
      <rPr>
        <i/>
        <sz val="7"/>
        <rFont val="Arial"/>
        <family val="2"/>
        <charset val="204"/>
      </rPr>
      <t xml:space="preserve">
ИНДЕКС К ПОЗИЦИИ:
ТЕР01-02-055-10 1 зона. 2 кв 2014. Индексы НСО к ТЕР в ред 2009 ОЗП=11,6822
НР (41837,4 руб.): 68%=80%*0.85 от ФОТ (61525,59 руб.)
СП (22149,21 руб.): 36%=45%*0.8 от ФОТ (61525,59 руб.)</t>
    </r>
  </si>
  <si>
    <r>
      <t>Разработка грунта вручную в траншеях шириной более 2 м и котлованах площадью сечения до 5 м2 с креплениями, глубина траншей и котлованов до 2 м, группа грунтов 1</t>
    </r>
    <r>
      <rPr>
        <i/>
        <sz val="7"/>
        <rFont val="Arial"/>
        <family val="2"/>
        <charset val="204"/>
      </rPr>
      <t xml:space="preserve">
ИНДЕКС К ПОЗИЦИИ:
ТЕР01-02-056-01 1 зона. 2 кв 2014. Индексы НСО к ТЕР в ред 2009 ОЗП=11,6818
НР (12739,98 руб.): 68%=80%*0.85 от ФОТ (18735,27 руб.)
СП (6744,7 руб.): 36%=45%*0.8 от ФОТ (18735,27 руб.)</t>
    </r>
  </si>
  <si>
    <r>
      <t>Разработка грунта вручную в траншеях шириной более 2 м и котлованах площадью сечения до 5 м2 с креплениями, глубина траншей и котлованов до 2 м, группа грунтов 2</t>
    </r>
    <r>
      <rPr>
        <i/>
        <sz val="7"/>
        <rFont val="Arial"/>
        <family val="2"/>
        <charset val="204"/>
      </rPr>
      <t xml:space="preserve">
ИНДЕКС К ПОЗИЦИИ:
ТЕР01-02-056-02 1 зона. 2 кв 2014. Индексы НСО к ТЕР в ред 2009 ОЗП=11,6818
НР (18323,56 руб.): 68%=80%*0.85 от ФОТ (26946,41 руб.)
СП (9700,71 руб.): 36%=45%*0.8 от ФОТ (26946,41 руб.)</t>
    </r>
  </si>
  <si>
    <r>
      <t>Разработка грунта вручную в траншеях шириной более 2 м и котлованах площадью сечения до 5 м2 с креплениями, глубина траншей и котлованов до 2 м, группа грунтов 3</t>
    </r>
    <r>
      <rPr>
        <i/>
        <sz val="7"/>
        <rFont val="Arial"/>
        <family val="2"/>
        <charset val="204"/>
      </rPr>
      <t xml:space="preserve">
ИНДЕКС К ПОЗИЦИИ:
ТЕР01-02-056-03 1 зона. 2 кв 2014. Индексы НСО к ТЕР в ред 2009 ОЗП=11,6818
НР (26502,31 руб.): 68%=80%*0.85 от ФОТ (38973,99 руб.)
СП (14030,64 руб.): 36%=45%*0.8 от ФОТ (38973,99 руб.)</t>
    </r>
  </si>
  <si>
    <r>
      <t>Разработка грунта вручную в траншеях шириной более 2 м и котлованах площадью сечения до 5 м2 с креплениями, глубина траншей и котлованов до 2 м, группа грунтов 4</t>
    </r>
    <r>
      <rPr>
        <i/>
        <sz val="7"/>
        <rFont val="Arial"/>
        <family val="2"/>
        <charset val="204"/>
      </rPr>
      <t xml:space="preserve">
ИНДЕКС К ПОЗИЦИИ:
ТЕР01-02-056-04 1 зона. 2 кв 2014. Индексы НСО к ТЕР в ред 2009 ОЗП=11,6822
НР (38157,63 руб.): 68%=80%*0.85 от ФОТ (56114,16 руб.)
СП (20201,1 руб.): 36%=45%*0.8 от ФОТ (56114,16 руб.)</t>
    </r>
  </si>
  <si>
    <r>
      <t>Разработка грунта вручную в траншеях шириной более 2 м и котлованах площадью сечения до 5 м2 с креплениями, глубина траншей и котлованов до 3 м, группа грунтов 1</t>
    </r>
    <r>
      <rPr>
        <i/>
        <sz val="7"/>
        <rFont val="Arial"/>
        <family val="2"/>
        <charset val="204"/>
      </rPr>
      <t xml:space="preserve">
ИНДЕКС К ПОЗИЦИИ:
ТЕР01-02-056-07 1 зона. 2 кв 2014. Индексы НСО к ТЕР в ред 2009 ОЗП=11,6818
НР (17537,14 руб.): 68%=80%*0.85 от ФОТ (25789,91 руб.)
СП (9284,37 руб.): 36%=45%*0.8 от ФОТ (25789,91 руб.)</t>
    </r>
  </si>
  <si>
    <r>
      <t>Разработка грунта вручную в траншеях шириной более 2 м и котлованах площадью сечения до 5 м2 с креплениями, глубина траншей и котлованов до 3 м, группа грунтов 2</t>
    </r>
    <r>
      <rPr>
        <i/>
        <sz val="7"/>
        <rFont val="Arial"/>
        <family val="2"/>
        <charset val="204"/>
      </rPr>
      <t xml:space="preserve">
ИНДЕКС К ПОЗИЦИИ:
ТЕР01-02-056-08 1 зона. 2 кв 2014. Индексы НСО к ТЕР в ред 2009 ОЗП=11,6818
НР (23278 руб.): 68%=80%*0.85 от ФОТ (34232,35 руб.)
СП (12323,65 руб.): 36%=45%*0.8 от ФОТ (34232,35 руб.)</t>
    </r>
  </si>
  <si>
    <r>
      <t>Разработка грунта вручную в траншеях шириной более 2 м и котлованах площадью сечения до 5 м2 с креплениями, глубина траншей и котлованов до 3 м, группа грунтов 3</t>
    </r>
    <r>
      <rPr>
        <i/>
        <sz val="7"/>
        <rFont val="Arial"/>
        <family val="2"/>
        <charset val="204"/>
      </rPr>
      <t xml:space="preserve">
ИНДЕКС К ПОЗИЦИИ:
ТЕР01-02-056-09 1 зона. 2 кв 2014. Индексы НСО к ТЕР в ред 2009 ОЗП=11,6818
НР (33344,15 руб.): 68%=80%*0.85 от ФОТ (49035,52 руб.)
СП (17652,79 руб.): 36%=45%*0.8 от ФОТ (49035,52 руб.)</t>
    </r>
  </si>
  <si>
    <r>
      <t>Разработка грунта вручную в траншеях шириной более 2 м и котлованах площадью сечения до 5 м2 с креплениями, глубина траншей и котлованов до 3 м, группа грунтов 4</t>
    </r>
    <r>
      <rPr>
        <i/>
        <sz val="7"/>
        <rFont val="Arial"/>
        <family val="2"/>
        <charset val="204"/>
      </rPr>
      <t xml:space="preserve">
ИНДЕКС К ПОЗИЦИИ:
ТЕР01-02-056-10 1 зона. 2 кв 2014. Индексы НСО к ТЕР в ред 2009 ОЗП=11,6822
НР (46477,12 руб.): 68%=80%*0.85 от ФОТ (68348,7 руб.)
СП (24605,53 руб.): 36%=45%*0.8 от ФОТ (68348,7 руб.)</t>
    </r>
  </si>
  <si>
    <r>
      <t>Разработка грунта вручную в траншеях глубиной до 2 м без креплений с откосами, группа грунтов 1</t>
    </r>
    <r>
      <rPr>
        <i/>
        <sz val="7"/>
        <rFont val="Arial"/>
        <family val="2"/>
        <charset val="204"/>
      </rPr>
      <t xml:space="preserve">
ИНДЕКС К ПОЗИЦИИ:
ТЕР01-02-057-01 1 зона. 2 кв 2014. Индексы НСО к ТЕР в ред 2009 ОЗП=11,6819
НР (8633,05 руб.): 68%=80%*0.85 от ФОТ (12695,66 руб.)
СП (4570,44 руб.): 36%=45%*0.8 от ФОТ (12695,66 руб.)</t>
    </r>
  </si>
  <si>
    <r>
      <t>Разработка грунта вручную в траншеях глубиной до 2 м без креплений с откосами, группа грунтов 2</t>
    </r>
    <r>
      <rPr>
        <i/>
        <sz val="7"/>
        <rFont val="Arial"/>
        <family val="2"/>
        <charset val="204"/>
      </rPr>
      <t xml:space="preserve">
ИНДЕКС К ПОЗИЦИИ:
ТЕР01-02-057-02 1 зона. 2 кв 2014. Индексы НСО к ТЕР в ред 2009 ОЗП=11,6819
НР (11266,86 руб.): 68%=80%*0.85 от ФОТ (16568,91 руб.)
СП (5964,81 руб.): 36%=45%*0.8 от ФОТ (16568,91 руб.)</t>
    </r>
  </si>
  <si>
    <r>
      <t>Разработка грунта вручную в траншеях глубиной до 2 м без креплений с откосами, группа грунтов 3</t>
    </r>
    <r>
      <rPr>
        <i/>
        <sz val="7"/>
        <rFont val="Arial"/>
        <family val="2"/>
        <charset val="204"/>
      </rPr>
      <t xml:space="preserve">
ИНДЕКС К ПОЗИЦИИ:
ТЕР01-02-057-03 1 зона. 2 кв 2014. Индексы НСО к ТЕР в ред 2009 ОЗП=11,6819
НР (18144,03 руб.): 68%=80%*0.85 от ФОТ (26682,39 руб.)
СП (9605,66 руб.): 36%=45%*0.8 от ФОТ (26682,39 руб.)</t>
    </r>
  </si>
  <si>
    <r>
      <t>Разработка грунта вручную в траншеях глубиной до 2 м без креплений с откосами, группа грунтов 4</t>
    </r>
    <r>
      <rPr>
        <i/>
        <sz val="7"/>
        <rFont val="Arial"/>
        <family val="2"/>
        <charset val="204"/>
      </rPr>
      <t xml:space="preserve">
ИНДЕКС К ПОЗИЦИИ:
ТЕР01-02-057-04 1 зона. 2 кв 2014. Индексы НСО к ТЕР в ред 2009 ОЗП=11,6822
НР (28478,23 руб.): 68%=80%*0.85 от ФОТ (41879,75 руб.)
СП (15076,71 руб.): 36%=45%*0.8 от ФОТ (41879,75 руб.)</t>
    </r>
  </si>
  <si>
    <r>
      <t>Копание ям вручную без креплений для стоек и столбов без откосов глубиной до 0,7 м, группа грунтов 1</t>
    </r>
    <r>
      <rPr>
        <i/>
        <sz val="7"/>
        <rFont val="Arial"/>
        <family val="2"/>
        <charset val="204"/>
      </rPr>
      <t xml:space="preserve">
ИНДЕКС К ПОЗИЦИИ:
ТЕР01-02-058-01 1 зона. 2 кв 2014. Индексы НСО к ТЕР в ред 2009 ОЗП=11,6819
НР (13242,21 руб.): 68%=80%*0.85 от ФОТ (19473,84 руб.)
СП (7010,58 руб.): 36%=45%*0.8 от ФОТ (19473,84 руб.)</t>
    </r>
  </si>
  <si>
    <r>
      <t>Копание ям вручную без креплений для стоек и столбов без откосов глубиной до 0,7 м, группа грунтов 2</t>
    </r>
    <r>
      <rPr>
        <i/>
        <sz val="7"/>
        <rFont val="Arial"/>
        <family val="2"/>
        <charset val="204"/>
      </rPr>
      <t xml:space="preserve">
ИНДЕКС К ПОЗИЦИИ:
ТЕР01-02-058-02 1 зона. 2 кв 2014. Индексы НСО к ТЕР в ред 2009 ОЗП=11,6819
НР (20485,19 руб.): 68%=80%*0.85 от ФОТ (30125,28 руб.)
СП (10845,1 руб.): 36%=45%*0.8 от ФОТ (30125,28 руб.)</t>
    </r>
  </si>
  <si>
    <r>
      <t>Копание ям вручную без креплений для стоек и столбов без откосов глубиной до 0,7 м, группа грунтов 3</t>
    </r>
    <r>
      <rPr>
        <i/>
        <sz val="7"/>
        <rFont val="Arial"/>
        <family val="2"/>
        <charset val="204"/>
      </rPr>
      <t xml:space="preserve">
ИНДЕКС К ПОЗИЦИИ:
ТЕР01-02-058-03 1 зона. 2 кв 2014. Индексы НСО к ТЕР в ред 2009 ОЗП=11,6819
НР (30069,33 руб.): 68%=80%*0.85 от ФОТ (44219,61 руб.)
СП (15919,06 руб.): 36%=45%*0.8 от ФОТ (44219,61 руб.)</t>
    </r>
  </si>
  <si>
    <r>
      <t>Копание ям вручную без креплений для стоек и столбов без откосов глубиной до 0,7 м, группа грунтов 4</t>
    </r>
    <r>
      <rPr>
        <i/>
        <sz val="7"/>
        <rFont val="Arial"/>
        <family val="2"/>
        <charset val="204"/>
      </rPr>
      <t xml:space="preserve">
ИНДЕКС К ПОЗИЦИИ:
ТЕР01-02-058-04 1 зона. 2 кв 2014. Индексы НСО к ТЕР в ред 2009 ОЗП=11,6822
НР (49196,95 руб.): 68%=80%*0.85 от ФОТ (72348,45 руб.)
СП (26045,44 руб.): 36%=45%*0.8 от ФОТ (72348,45 руб.)</t>
    </r>
  </si>
  <si>
    <r>
      <t>Копание ям вручную без креплений для стоек и столбов с откосами глубиной до 1,5 м, группа грунтов 1</t>
    </r>
    <r>
      <rPr>
        <i/>
        <sz val="7"/>
        <rFont val="Arial"/>
        <family val="2"/>
        <charset val="204"/>
      </rPr>
      <t xml:space="preserve">
ИНДЕКС К ПОЗИЦИИ:
ТЕР01-02-058-05 1 зона. 2 кв 2014. Индексы НСО к ТЕР в ред 2009 ОЗП=11,6819
НР (8633,05 руб.): 68%=80%*0.85 от ФОТ (12695,66 руб.)
СП (4570,44 руб.): 36%=45%*0.8 от ФОТ (12695,66 руб.)</t>
    </r>
  </si>
  <si>
    <r>
      <t>Копание ям вручную без креплений для стоек и столбов с откосами глубиной до 1,5 м, группа грунтов 2</t>
    </r>
    <r>
      <rPr>
        <i/>
        <sz val="7"/>
        <rFont val="Arial"/>
        <family val="2"/>
        <charset val="204"/>
      </rPr>
      <t xml:space="preserve">
ИНДЕКС К ПОЗИЦИИ:
ТЕР01-02-058-06 1 зона. 2 кв 2014. Индексы НСО к ТЕР в ред 2009 ОЗП=11,6819
НР (11266,86 руб.): 68%=80%*0.85 от ФОТ (16568,91 руб.)
СП (5964,81 руб.): 36%=45%*0.8 от ФОТ (16568,91 руб.)</t>
    </r>
  </si>
  <si>
    <r>
      <t>Копание ям вручную без креплений для стоек и столбов с откосами глубиной до 1,5 м, группа грунтов 3</t>
    </r>
    <r>
      <rPr>
        <i/>
        <sz val="7"/>
        <rFont val="Arial"/>
        <family val="2"/>
        <charset val="204"/>
      </rPr>
      <t xml:space="preserve">
ИНДЕКС К ПОЗИЦИИ:
ТЕР01-02-058-07 1 зона. 2 кв 2014. Индексы НСО к ТЕР в ред 2009 ОЗП=11,6819
НР (18144,03 руб.): 68%=80%*0.85 от ФОТ (26682,39 руб.)
СП (9605,66 руб.): 36%=45%*0.8 от ФОТ (26682,39 руб.)</t>
    </r>
  </si>
  <si>
    <r>
      <t>Копание ям вручную без креплений для стоек и столбов с откосами глубиной до 1,5 м, группа грунтов 4</t>
    </r>
    <r>
      <rPr>
        <i/>
        <sz val="7"/>
        <rFont val="Arial"/>
        <family val="2"/>
        <charset val="204"/>
      </rPr>
      <t xml:space="preserve">
ИНДЕКС К ПОЗИЦИИ:
ТЕР01-02-058-08 1 зона. 2 кв 2014. Индексы НСО к ТЕР в ред 2009 ОЗП=11,6822
НР (28478,23 руб.): 68%=80%*0.85 от ФОТ (41879,75 руб.)
СП (15076,71 руб.): 36%=45%*0.8 от ФОТ (41879,75 руб.)</t>
    </r>
  </si>
  <si>
    <r>
      <t>Разработка грунта вручную в траншеях на действующей железной дороге под путями, группа грунтов 1</t>
    </r>
    <r>
      <rPr>
        <i/>
        <sz val="7"/>
        <rFont val="Arial"/>
        <family val="2"/>
        <charset val="204"/>
      </rPr>
      <t xml:space="preserve">
ИНДЕКС К ПОЗИЦИИ:
ТЕР01-02-062-01 1 зона. 2 кв 2014. Индексы НСО к ТЕР в ред 2009 ОЗП=11,6817; ЭМ=6,5547; МАТ=5,9405
НР (64785,26 руб.): 68%=80%*0.85 от ФОТ (95272,44 руб.)
СП (34298,08 руб.): 36%=45%*0.8 от ФОТ (95272,44 руб.)</t>
    </r>
  </si>
  <si>
    <r>
      <t>Разработка грунта вручную в траншеях на действующей железной дороге под путями, группа грунтов 2</t>
    </r>
    <r>
      <rPr>
        <i/>
        <sz val="7"/>
        <rFont val="Arial"/>
        <family val="2"/>
        <charset val="204"/>
      </rPr>
      <t xml:space="preserve">
ИНДЕКС К ПОЗИЦИИ:
ТЕР01-02-062-02 1 зона. 2 кв 2014. Индексы НСО к ТЕР в ред 2009 ОЗП=11,6817; ЭМ=6,5547; МАТ=5,9405
НР (69412,78 руб.): 68%=80%*0.85 от ФОТ (102077,62 руб.)
СП (36747,94 руб.): 36%=45%*0.8 от ФОТ (102077,62 руб.)</t>
    </r>
  </si>
  <si>
    <r>
      <t>Разработка грунта вручную в траншеях на действующей железной дороге под путями, группа грунтов 3</t>
    </r>
    <r>
      <rPr>
        <i/>
        <sz val="7"/>
        <rFont val="Arial"/>
        <family val="2"/>
        <charset val="204"/>
      </rPr>
      <t xml:space="preserve">
ИНДЕКС К ПОЗИЦИИ:
ТЕР01-02-062-03 1 зона. 2 кв 2014. Индексы НСО к ТЕР в ред 2009 ОЗП=11,6817; ЭМ=6,5547; МАТ=5,9405
НР (80412,62 руб.): 68%=80%*0.85 от ФОТ (118253,85 руб.)
СП (42571,39 руб.): 36%=45%*0.8 от ФОТ (118253,85 руб.)</t>
    </r>
  </si>
  <si>
    <r>
      <t>Разработка грунта вручную в траншеях на действующей железной дороге под путями, группа грунтов 4</t>
    </r>
    <r>
      <rPr>
        <i/>
        <sz val="7"/>
        <rFont val="Arial"/>
        <family val="2"/>
        <charset val="204"/>
      </rPr>
      <t xml:space="preserve">
ИНДЕКС К ПОЗИЦИИ:
ТЕР01-02-062-04 1 зона. 2 кв 2014. Индексы НСО к ТЕР в ред 2009 ОЗП=11,6815; ЭМ=6,5547; МАТ=5,9405
НР (93420,98 руб.): 68%=80%*0.85 от ФОТ (137383,79 руб.)
СП (49458,16 руб.): 36%=45%*0.8 от ФОТ (137383,79 руб.)</t>
    </r>
  </si>
  <si>
    <r>
      <t>Разработка грунта вручную в траншеях на действующей железной дороге в междупутье, группа грунтов 1</t>
    </r>
    <r>
      <rPr>
        <i/>
        <sz val="7"/>
        <rFont val="Arial"/>
        <family val="2"/>
        <charset val="204"/>
      </rPr>
      <t xml:space="preserve">
ИНДЕКС К ПОЗИЦИИ:
ТЕР01-02-062-05 1 зона. 2 кв 2014. Индексы НСО к ТЕР в ред 2009 ОЗП=11,6817; ЭМ=6,5542; МАТ=6,0176
НР (47716,55 руб.): 68%=80%*0.85 от ФОТ (70171,39 руб.)
СП (25261,7 руб.): 36%=45%*0.8 от ФОТ (70171,39 руб.)</t>
    </r>
  </si>
  <si>
    <r>
      <t>Разработка грунта вручную в траншеях на действующей железной дороге в междупутье, группа грунтов 2</t>
    </r>
    <r>
      <rPr>
        <i/>
        <sz val="7"/>
        <rFont val="Arial"/>
        <family val="2"/>
        <charset val="204"/>
      </rPr>
      <t xml:space="preserve">
ИНДЕКС К ПОЗИЦИИ:
ТЕР01-02-062-06 1 зона. 2 кв 2014. Индексы НСО к ТЕР в ред 2009 ОЗП=11,6817; ЭМ=6,5542; МАТ=6,0176
НР (51888,9 руб.): 68%=80%*0.85 от ФОТ (76307,2 руб.)
СП (27470,59 руб.): 36%=45%*0.8 от ФОТ (76307,2 руб.)</t>
    </r>
  </si>
  <si>
    <r>
      <t>Разработка грунта вручную в траншеях на действующей железной дороге в междупутье, группа грунтов 3</t>
    </r>
    <r>
      <rPr>
        <i/>
        <sz val="7"/>
        <rFont val="Arial"/>
        <family val="2"/>
        <charset val="204"/>
      </rPr>
      <t xml:space="preserve">
ИНДЕКС К ПОЗИЦИИ:
ТЕР01-02-062-07 1 зона. 2 кв 2014. Индексы НСО к ТЕР в ред 2009 ОЗП=11,6817; ЭМ=6,5542; МАТ=6,0176
НР (61750,82 руб.): 68%=80%*0.85 от ФОТ (90810,03 руб.)
СП (32691,61 руб.): 36%=45%*0.8 от ФОТ (90810,03 руб.)</t>
    </r>
  </si>
  <si>
    <r>
      <t>Разработка грунта вручную в траншеях на действующей железной дороге в междупутье, группа грунтов 4</t>
    </r>
    <r>
      <rPr>
        <i/>
        <sz val="7"/>
        <rFont val="Arial"/>
        <family val="2"/>
        <charset val="204"/>
      </rPr>
      <t xml:space="preserve">
ИНДЕКС К ПОЗИЦИИ:
ТЕР01-02-062-08 1 зона. 2 кв 2014. Индексы НСО к ТЕР в ред 2009 ОЗП=11,6815; ЭМ=6,5542; МАТ=6,0176
НР (73741,31 руб.): 68%=80%*0.85 от ФОТ (108443,1 руб.)
СП (39039,52 руб.): 36%=45%*0.8 от ФОТ (108443,1 руб.)</t>
    </r>
  </si>
  <si>
    <r>
      <t>Разработка грунта вручную в траншеях на действующей железной дороге при прокладке кабеля под путями и в междупутье, группа грунтов 1</t>
    </r>
    <r>
      <rPr>
        <i/>
        <sz val="7"/>
        <rFont val="Arial"/>
        <family val="2"/>
        <charset val="204"/>
      </rPr>
      <t xml:space="preserve">
ИНДЕКС К ПОЗИЦИИ:
ТЕР01-02-062-09 1 зона. 2 кв 2014. Индексы НСО к ТЕР в ред 2009 ОЗП=11,6817; ЭМ=6,5541; МАТ=4,3244
НР (35047,76 руб.): 68%=80%*0.85 от ФОТ (51540,83 руб.)
СП (18554,7 руб.): 36%=45%*0.8 от ФОТ (51540,83 руб.)</t>
    </r>
  </si>
  <si>
    <r>
      <t>Разработка грунта вручную в траншеях на действующей железной дороге при прокладке кабеля под путями и в междупутье, группа грунтов 2</t>
    </r>
    <r>
      <rPr>
        <i/>
        <sz val="7"/>
        <rFont val="Arial"/>
        <family val="2"/>
        <charset val="204"/>
      </rPr>
      <t xml:space="preserve">
ИНДЕКС К ПОЗИЦИИ:
ТЕР01-02-062-10 1 зона. 2 кв 2014. Индексы НСО к ТЕР в ред 2009 ОЗП=11,6817; ЭМ=6,5541; МАТ=4,3244
НР (39523,56 руб.): 68%=80%*0.85 от ФОТ (58122,88 руб.)
СП (20924,24 руб.): 36%=45%*0.8 от ФОТ (58122,88 руб.)</t>
    </r>
  </si>
  <si>
    <r>
      <t>Разработка грунта вручную в траншеях на действующей железной дороге при прокладке кабеля под путями и в междупутье, группа грунтов 3</t>
    </r>
    <r>
      <rPr>
        <i/>
        <sz val="7"/>
        <rFont val="Arial"/>
        <family val="2"/>
        <charset val="204"/>
      </rPr>
      <t xml:space="preserve">
ИНДЕКС К ПОЗИЦИИ:
ТЕР01-02-062-11 1 зона. 2 кв 2014. Индексы НСО к ТЕР в ред 2009 ОЗП=11,6817; ЭМ=6,5541; МАТ=4,3244
НР (50144,1 руб.): 68%=80%*0.85 от ФОТ (73741,32 руб.)
СП (26546,88 руб.): 36%=45%*0.8 от ФОТ (73741,32 руб.)</t>
    </r>
  </si>
  <si>
    <r>
      <t>Разработка грунта вручную в траншеях на действующей железной дороге при прокладке кабеля под путями и в междупутье, группа грунтов 4</t>
    </r>
    <r>
      <rPr>
        <i/>
        <sz val="7"/>
        <rFont val="Arial"/>
        <family val="2"/>
        <charset val="204"/>
      </rPr>
      <t xml:space="preserve">
ИНДЕКС К ПОЗИЦИИ:
ТЕР01-02-062-12 1 зона. 2 кв 2014. Индексы НСО к ТЕР в ред 2009 ОЗП=11,6815; ЭМ=6,5541; МАТ=4,3244
НР (64628,93 руб.): 68%=80%*0.85 от ФОТ (95042,55 руб.)
СП (34215,32 руб.): 36%=45%*0.8 от ФОТ (95042,55 руб.)</t>
    </r>
  </si>
  <si>
    <r>
      <t>Разработка грунта в траншеях и котлованах глубиной более 3 м вручную с подъемом краном при наличии креплений, группа грунтов 1</t>
    </r>
    <r>
      <rPr>
        <i/>
        <sz val="7"/>
        <rFont val="Arial"/>
        <family val="2"/>
        <charset val="204"/>
      </rPr>
      <t xml:space="preserve">
ИНДЕКС К ПОЗИЦИИ:
ТЕР01-02-063-01 1 зона. 2 кв 2014. Индексы НСО к ТЕР в ред 2009 ОЗП=11,6822; ЭМ=7,4594; ЗПМ=11,6796
НР (21767,58 руб.): 68%=80%*0.85 от ФОТ (32011,15 руб.)
СП (11524,01 руб.): 36%=45%*0.8 от ФОТ (32011,15 руб.)</t>
    </r>
  </si>
  <si>
    <r>
      <t>Разработка грунта в траншеях и котлованах глубиной более 3 м вручную с подъемом краном при наличии креплений, группа грунтов 2</t>
    </r>
    <r>
      <rPr>
        <i/>
        <sz val="7"/>
        <rFont val="Arial"/>
        <family val="2"/>
        <charset val="204"/>
      </rPr>
      <t xml:space="preserve">
ИНДЕКС К ПОЗИЦИИ:
ТЕР01-02-063-02 1 зона. 2 кв 2014. Индексы НСО к ТЕР в ред 2009 ОЗП=11,6822; ЭМ=7,4594; ЗПМ=11,6796
НР (31637,01 руб.): 68%=80%*0.85 от ФОТ (46525,01 руб.)
СП (16749 руб.): 36%=45%*0.8 от ФОТ (46525,01 руб.)</t>
    </r>
  </si>
  <si>
    <r>
      <t>Разработка грунта в траншеях и котлованах глубиной более 3 м вручную с подъемом краном при наличии креплений, группа грунтов 3</t>
    </r>
    <r>
      <rPr>
        <i/>
        <sz val="7"/>
        <rFont val="Arial"/>
        <family val="2"/>
        <charset val="204"/>
      </rPr>
      <t xml:space="preserve">
ИНДЕКС К ПОЗИЦИИ:
ТЕР01-02-063-03 1 зона. 2 кв 2014. Индексы НСО к ТЕР в ред 2009 ОЗП=11,6822; ЭМ=7,4594; ЗПМ=11,6797
НР (47501,18 руб.): 68%=80%*0.85 от ФОТ (69854,67 руб.)
СП (25147,68 руб.): 36%=45%*0.8 от ФОТ (69854,67 руб.)</t>
    </r>
  </si>
  <si>
    <r>
      <t>Разработка грунта в траншеях и котлованах глубиной более 3 м вручную с подъемом краном при наличии креплений, группа грунтов 4</t>
    </r>
    <r>
      <rPr>
        <i/>
        <sz val="7"/>
        <rFont val="Arial"/>
        <family val="2"/>
        <charset val="204"/>
      </rPr>
      <t xml:space="preserve">
ИНДЕКС К ПОЗИЦИИ:
ТЕР01-02-063-04 1 зона. 2 кв 2014. Индексы НСО к ТЕР в ред 2009 ОЗП=11,6822; ЭМ=7,4594; ЗПМ=11,6797
НР (69268,73 руб.): 68%=80%*0.85 от ФОТ (101865,78 руб.)
СП (36671,68 руб.): 36%=45%*0.8 от ФОТ (101865,78 руб.)</t>
    </r>
  </si>
  <si>
    <r>
      <t>Разработка скального грунта отбойными молотками, группа грунтов 4р</t>
    </r>
    <r>
      <rPr>
        <i/>
        <sz val="7"/>
        <rFont val="Arial"/>
        <family val="2"/>
        <charset val="204"/>
      </rPr>
      <t xml:space="preserve">
ИНДЕКС К ПОЗИЦИИ:
ТЕР01-02-065-01 1 зона. 2 кв 2014. Индексы НСО к ТЕР в ред 2009 ОЗП=11,6819; ЭМ=5,5511; ЗПМ=11,6797
НР (35498,48 руб.): 68%=80%*0.85 от ФОТ (52203,64 руб.)
СП (18793,31 руб.): 36%=45%*0.8 от ФОТ (52203,64 руб.)</t>
    </r>
  </si>
  <si>
    <r>
      <t>Разработка скального грунта отбойными молотками, группа грунтов 5р</t>
    </r>
    <r>
      <rPr>
        <i/>
        <sz val="7"/>
        <rFont val="Arial"/>
        <family val="2"/>
        <charset val="204"/>
      </rPr>
      <t xml:space="preserve">
ИНДЕКС К ПОЗИЦИИ:
ТЕР01-02-065-02 1 зона. 2 кв 2014. Индексы НСО к ТЕР в ред 2009 ОЗП=11,6817; ЭМ=5,5511; ЗПМ=11,6797
НР (43788,91 руб.): 68%=80%*0.85 от ФОТ (64395,46 руб.)
СП (23182,37 руб.): 36%=45%*0.8 от ФОТ (64395,46 руб.)</t>
    </r>
  </si>
  <si>
    <r>
      <t>Разработка скального грунта отбойными молотками, группа грунтов 5</t>
    </r>
    <r>
      <rPr>
        <i/>
        <sz val="7"/>
        <rFont val="Arial"/>
        <family val="2"/>
        <charset val="204"/>
      </rPr>
      <t xml:space="preserve">
ИНДЕКС К ПОЗИЦИИ:
ТЕР01-02-065-03 1 зона. 2 кв 2014. Индексы НСО к ТЕР в ред 2009 ОЗП=11,6815; ЭМ=5,5511; ЗПМ=11,6797
НР (64909,02 руб.): 68%=80%*0.85 от ФОТ (95454,44 руб.)
СП (34363,6 руб.): 36%=45%*0.8 от ФОТ (95454,44 руб.)</t>
    </r>
  </si>
  <si>
    <r>
      <t>Разработка скального грунта отбойными молотками, группа грунтов 6</t>
    </r>
    <r>
      <rPr>
        <i/>
        <sz val="7"/>
        <rFont val="Arial"/>
        <family val="2"/>
        <charset val="204"/>
      </rPr>
      <t xml:space="preserve">
ИНДЕКС К ПОЗИЦИИ:
ТЕР01-02-065-04 1 зона. 2 кв 2014. Индексы НСО к ТЕР в ред 2009 ОЗП=11,6824; ЭМ=5,5511; ЗПМ=11,6797
НР (77540,98 руб.): 68%=80%*0.85 от ФОТ (114030,86 руб.)
СП (41051,11 руб.): 36%=45%*0.8 от ФОТ (114030,86 руб.)</t>
    </r>
  </si>
  <si>
    <r>
      <t>Разработка скального грунта отбойными молотками, группа грунтов 7</t>
    </r>
    <r>
      <rPr>
        <i/>
        <sz val="7"/>
        <rFont val="Arial"/>
        <family val="2"/>
        <charset val="204"/>
      </rPr>
      <t xml:space="preserve">
ИНДЕКС К ПОЗИЦИИ:
ТЕР01-02-065-05 1 зона. 2 кв 2014. Индексы НСО к ТЕР в ред 2009 ОЗП=11,682; ЭМ=5,5511; ЗПМ=11,6797
НР (96412,59 руб.): 68%=80%*0.85 от ФОТ (141783,22 руб.)
СП (51041,96 руб.): 36%=45%*0.8 от ФОТ (141783,22 руб.)</t>
    </r>
  </si>
  <si>
    <r>
      <t>Крепление инвентарными щитами стенок траншей шириной до 2 м в грунтах неустойчивых и мокрых</t>
    </r>
    <r>
      <rPr>
        <i/>
        <sz val="7"/>
        <rFont val="Arial"/>
        <family val="2"/>
        <charset val="204"/>
      </rPr>
      <t xml:space="preserve">
ИНДЕКС К ПОЗИЦИИ:
ТЕР01-02-066-01 1 зона. 2 кв 2014. Индексы НСО к ТЕР в ред 2009 ОЗП=11,6822; ЭМ=6,4092; ЗПМ=11,6694; МАТ=5,6535
НР (2118,75 руб.): 68%=80%*0.85 от ФОТ (3115,81 руб.)
СП (1121,69 руб.): 36%=45%*0.8 от ФОТ (3115,81 руб.)</t>
    </r>
  </si>
  <si>
    <r>
      <t>Крепление инвентарными щитами стенок траншей шириной до 2 м в грунтах устойчивых</t>
    </r>
    <r>
      <rPr>
        <i/>
        <sz val="7"/>
        <rFont val="Arial"/>
        <family val="2"/>
        <charset val="204"/>
      </rPr>
      <t xml:space="preserve">
ИНДЕКС К ПОЗИЦИИ:
ТЕР01-02-066-02 1 зона. 2 кв 2014. Индексы НСО к ТЕР в ред 2009 ОЗП=11,6825; ЭМ=6,4092; ЗПМ=11,6694; МАТ=5,6535
НР (1654,79 руб.): 68%=80%*0.85 от ФОТ (2433,52 руб.)
СП (876,07 руб.): 36%=45%*0.8 от ФОТ (2433,52 руб.)</t>
    </r>
  </si>
  <si>
    <r>
      <t>Крепление досками стенок котлованов и траншей шириной от 2 до 3 м, глубиной до 3 м в грунтах неустойчивых</t>
    </r>
    <r>
      <rPr>
        <i/>
        <sz val="7"/>
        <rFont val="Arial"/>
        <family val="2"/>
        <charset val="204"/>
      </rPr>
      <t xml:space="preserve">
ИНДЕКС К ПОЗИЦИИ:
ТЕР01-02-067-01 1 зона. 2 кв 2014. Индексы НСО к ТЕР в ред 2009 ОЗП=11,6823; ЭМ=6,5542; МАТ=5,8663
НР (3107,84 руб.): 68%=80%*0.85 от ФОТ (4570,35 руб.)
СП (1645,33 руб.): 36%=45%*0.8 от ФОТ (4570,35 руб.)</t>
    </r>
  </si>
  <si>
    <r>
      <t>Крепление досками стенок котлованов и траншей шириной от 2 до 3 м, глубиной до 3 м в грунтах устойчивых</t>
    </r>
    <r>
      <rPr>
        <i/>
        <sz val="7"/>
        <rFont val="Arial"/>
        <family val="2"/>
        <charset val="204"/>
      </rPr>
      <t xml:space="preserve">
ИНДЕКС К ПОЗИЦИИ:
ТЕР01-02-067-02 1 зона. 2 кв 2014. Индексы НСО к ТЕР в ред 2009 ОЗП=11,6825; ЭМ=6,5542; МАТ=5,2838
НР (1974,11 руб.): 68%=80%*0.85 от ФОТ (2903,11 руб.)
СП (1045,12 руб.): 36%=45%*0.8 от ФОТ (2903,11 руб.)</t>
    </r>
  </si>
  <si>
    <r>
      <t>Крепление досками стенок котлованов и траншей шириной от 2 до 3 м, глубиной до 3 м в грунтах мокрых</t>
    </r>
    <r>
      <rPr>
        <i/>
        <sz val="7"/>
        <rFont val="Arial"/>
        <family val="2"/>
        <charset val="204"/>
      </rPr>
      <t xml:space="preserve">
ИНДЕКС К ПОЗИЦИИ:
ТЕР01-02-067-03 1 зона. 2 кв 2014. Индексы НСО к ТЕР в ред 2009 ОЗП=11,6823; ЭМ=6,554; МАТ=5,9138
НР (3971,98 руб.): 68%=80%*0.85 от ФОТ (5841,15 руб.)
СП (2102,81 руб.): 36%=45%*0.8 от ФОТ (5841,15 руб.)</t>
    </r>
  </si>
  <si>
    <r>
      <t>Крепление досками стенок котлованов и траншей шириной более 3 м, глубиной до 3 м в грунтах неустойчивых</t>
    </r>
    <r>
      <rPr>
        <i/>
        <sz val="7"/>
        <rFont val="Arial"/>
        <family val="2"/>
        <charset val="204"/>
      </rPr>
      <t xml:space="preserve">
ИНДЕКС К ПОЗИЦИИ:
ТЕР01-02-067-04 1 зона. 2 кв 2014. Индексы НСО к ТЕР в ред 2009 ОЗП=11,6816; ЭМ=6,5544; МАТ=5,7759
НР (5384,18 руб.): 68%=80%*0.85 от ФОТ (7917,91 руб.)
СП (2850,45 руб.): 36%=45%*0.8 от ФОТ (7917,91 руб.)</t>
    </r>
  </si>
  <si>
    <r>
      <t>Крепление досками стенок котлованов и траншей шириной более 3 м, глубиной до 3 м в грунтах устойчивых</t>
    </r>
    <r>
      <rPr>
        <i/>
        <sz val="7"/>
        <rFont val="Arial"/>
        <family val="2"/>
        <charset val="204"/>
      </rPr>
      <t xml:space="preserve">
ИНДЕКС К ПОЗИЦИИ:
ТЕР01-02-067-05 1 зона. 2 кв 2014. Индексы НСО к ТЕР в ред 2009 ОЗП=11,6816; ЭМ=6,5542; МАТ=5,621
НР (4320,62 руб.): 68%=80%*0.85 от ФОТ (6353,86 руб.)
СП (2287,39 руб.): 36%=45%*0.8 от ФОТ (6353,86 руб.)</t>
    </r>
  </si>
  <si>
    <r>
      <t>Крепление досками стенок котлованов и траншей шириной более 3 м, глубиной до 3 м в грунтах мокрых</t>
    </r>
    <r>
      <rPr>
        <i/>
        <sz val="7"/>
        <rFont val="Arial"/>
        <family val="2"/>
        <charset val="204"/>
      </rPr>
      <t xml:space="preserve">
ИНДЕКС К ПОЗИЦИИ:
ТЕР01-02-067-06 1 зона. 2 кв 2014. Индексы НСО к ТЕР в ред 2009 ОЗП=11,6817; ЭМ=6,554; МАТ=5,9138
НР (6829,95 руб.): 68%=80%*0.85 от ФОТ (10044,04 руб.)
СП (3615,85 руб.): 36%=45%*0.8 от ФОТ (10044,04 руб.)</t>
    </r>
  </si>
  <si>
    <r>
      <t>Водоотлив из траншей</t>
    </r>
    <r>
      <rPr>
        <i/>
        <sz val="7"/>
        <rFont val="Arial"/>
        <family val="2"/>
        <charset val="204"/>
      </rPr>
      <t xml:space="preserve">
ИНДЕКС К ПОЗИЦИИ:
ТЕР01-02-068-01 1 зона. 2 кв 2014. Индексы НСО к ТЕР в ред 2009 ЭМ=9,2888; ЗПМ=11,6758
НР (9709,27 руб.): 68%=80%*0.85 от ФОТ (14278,34 руб.)
СП (5140,2 руб.): 36%=45%*0.8 от ФОТ (14278,34 руб.)</t>
    </r>
  </si>
  <si>
    <r>
      <t>Водоотлив из котлованов</t>
    </r>
    <r>
      <rPr>
        <i/>
        <sz val="7"/>
        <rFont val="Arial"/>
        <family val="2"/>
        <charset val="204"/>
      </rPr>
      <t xml:space="preserve">
ИНДЕКС К ПОЗИЦИИ:
ТЕР01-02-068-02 1 зона. 2 кв 2014. Индексы НСО к ТЕР в ред 2009 ЭМ=9,2889; ЗПМ=11,6752
НР (11542,47 руб.): 68%=80%*0.85 от ФОТ (16974,22 руб.)
СП (6110,72 руб.): 36%=45%*0.8 от ФОТ (16974,22 руб.)</t>
    </r>
  </si>
  <si>
    <r>
      <t>Засыпка вручную траншей, пазух котлованов и ям, группа грунтов 1</t>
    </r>
    <r>
      <rPr>
        <i/>
        <sz val="7"/>
        <rFont val="Arial"/>
        <family val="2"/>
        <charset val="204"/>
      </rPr>
      <t xml:space="preserve">
ИНДЕКС К ПОЗИЦИИ:
ТЕР01-02-061-01 1 зона. 2 кв 2014. Индексы НСО к ТЕР в ред 2009 ОЗП=11,6817
НР (6228,62 руб.): 68%=80%*0.85 от ФОТ (9159,74 руб.)
СП (3297,51 руб.): 36%=45%*0.8 от ФОТ (9159,74 руб.)</t>
    </r>
  </si>
  <si>
    <r>
      <t>Засыпка вручную траншей, пазух котлованов и ям, группа грунтов 2</t>
    </r>
    <r>
      <rPr>
        <i/>
        <sz val="7"/>
        <rFont val="Arial"/>
        <family val="2"/>
        <charset val="204"/>
      </rPr>
      <t xml:space="preserve">
ИНДЕКС К ПОЗИЦИИ:
ТЕР01-02-061-02 1 зона. 2 кв 2014. Индексы НСО к ТЕР в ред 2009 ОЗП=11,6817
НР (6840,91 руб.): 68%=80%*0.85 от ФОТ (10060,16 руб.)
СП (3621,66 руб.): 36%=45%*0.8 от ФОТ (10060,16 руб.)</t>
    </r>
  </si>
  <si>
    <r>
      <t>Засыпка вручную траншей, пазух котлованов и ям, группа грунтов 3</t>
    </r>
    <r>
      <rPr>
        <i/>
        <sz val="7"/>
        <rFont val="Arial"/>
        <family val="2"/>
        <charset val="204"/>
      </rPr>
      <t xml:space="preserve">
ИНДЕКС К ПОЗИЦИИ:
ТЕР01-02-061-03 1 зона. 2 кв 2014. Индексы НСО к ТЕР в ред 2009 ОЗП=11,6817
НР (8515,97 руб.): 68%=80%*0.85 от ФОТ (12523,48 руб.)
СП (4508,45 руб.): 36%=45%*0.8 от ФОТ (12523,48 руб.)</t>
    </r>
  </si>
  <si>
    <r>
      <t>Засыпка вручную траншей, пазух котлованов и ям, группа грунтов 4</t>
    </r>
    <r>
      <rPr>
        <i/>
        <sz val="7"/>
        <rFont val="Arial"/>
        <family val="2"/>
        <charset val="204"/>
      </rPr>
      <t xml:space="preserve">
ИНДЕКС К ПОЗИЦИИ:
ТЕР01-02-061-04 1 зона. 2 кв 2014. Индексы НСО к ТЕР в ред 2009 ОЗП=11,6817
НР (9712,43 руб.): 68%=80%*0.85 от ФОТ (14282,98 руб.)
СП (5141,87 руб.): 36%=45%*0.8 от ФОТ (14282,98 руб.)</t>
    </r>
  </si>
  <si>
    <r>
      <t>Уплотнение грунта пневматическими трамбовками, группа грунтов 1-2</t>
    </r>
    <r>
      <rPr>
        <i/>
        <sz val="7"/>
        <rFont val="Arial"/>
        <family val="2"/>
        <charset val="204"/>
      </rPr>
      <t xml:space="preserve">
ИНДЕКС К ПОЗИЦИИ:
ТЕР01-02-005-01 1 зона. 2 кв 2014. Индексы НСО к ТЕР в ред 2009 ОЗП=11,682; ЭМ=5,6056; ЗПМ=11,6807
НР (1555,77 руб.): 81%=95%*0.85 от ФОТ (1920,7 руб.)
СП (768,28 руб.): 40%=50%*0.8 от ФОТ (1920,7 руб.)</t>
    </r>
  </si>
  <si>
    <r>
      <t>Уплотнение грунта пневматическими трамбовками, группа грунтов 3-4</t>
    </r>
    <r>
      <rPr>
        <i/>
        <sz val="7"/>
        <rFont val="Arial"/>
        <family val="2"/>
        <charset val="204"/>
      </rPr>
      <t xml:space="preserve">
ИНДЕКС К ПОЗИЦИИ:
ТЕР01-02-005-02 1 зона. 2 кв 2014. Индексы НСО к ТЕР в ред 2009 ОЗП=11,682; ЭМ=5,6056; ЗПМ=11,6786
НР (1857,53 руб.): 81%=95%*0.85 от ФОТ (2293,25 руб.)
СП (917,3 руб.): 40%=50%*0.8 от ФОТ (2293,25 руб.)</t>
    </r>
  </si>
  <si>
    <r>
      <t>Полив водой уплотняемого грунта насыпей</t>
    </r>
    <r>
      <rPr>
        <i/>
        <sz val="7"/>
        <rFont val="Arial"/>
        <family val="2"/>
        <charset val="204"/>
      </rPr>
      <t xml:space="preserve">
ИНДЕКС К ПОЗИЦИИ:
ТЕР01-02-006-01 1 зона. 2 кв 2014. Индексы НСО к ТЕР в ред 2009 ОЗП=11,6815; ЭМ=5,4406; ЗПМ=11,6797; МАТ=6,8506
НР (3025,67 руб.): 81%=95%*0.85 от ФОТ (3735,39 руб.)
СП (1494,16 руб.): 40%=50%*0.8 от ФОТ (3735,39 руб.)</t>
    </r>
  </si>
  <si>
    <r>
      <t>Работа на отвале, группа грунтов 1</t>
    </r>
    <r>
      <rPr>
        <i/>
        <sz val="7"/>
        <rFont val="Arial"/>
        <family val="2"/>
        <charset val="204"/>
      </rPr>
      <t xml:space="preserve">
ИНДЕКС К ПОЗИЦИИ:
ТЕР01-01-016-01 1 зона. 2 кв 2014. Индексы НСО к ТЕР в ред 2009 ОЗП=11,6808; ЭМ=5,8152; ЗПМ=11,68; МАТ=7,2208
НР (815,73 руб.): 81%=95%*0.85 от ФОТ (1007,07 руб.)
СП (402,83 руб.): 40%=50%*0.8 от ФОТ (1007,07 руб.)</t>
    </r>
  </si>
  <si>
    <r>
      <t>Работа на отвале, группа грунтов 2-3</t>
    </r>
    <r>
      <rPr>
        <i/>
        <sz val="7"/>
        <rFont val="Arial"/>
        <family val="2"/>
        <charset val="204"/>
      </rPr>
      <t xml:space="preserve">
ИНДЕКС К ПОЗИЦИИ:
ТЕР01-01-016-02 1 зона. 2 кв 2014. Индексы НСО к ТЕР в ред 2009 ОЗП=11,6805; ЭМ=5,8146; ЗПМ=11,68; МАТ=7,2208
НР (994,15 руб.): 81%=95%*0.85 от ФОТ (1227,35 руб.)
СП (490,94 руб.): 40%=50%*0.8 от ФОТ (1227,35 руб.)</t>
    </r>
  </si>
  <si>
    <r>
      <t>Работа на отвале, группа грунтов 4</t>
    </r>
    <r>
      <rPr>
        <i/>
        <sz val="7"/>
        <rFont val="Arial"/>
        <family val="2"/>
        <charset val="204"/>
      </rPr>
      <t xml:space="preserve">
ИНДЕКС К ПОЗИЦИИ:
ТЕР01-01-016-03 1 зона. 2 кв 2014. Индексы НСО к ТЕР в ред 2009 ОЗП=11,6811; ЭМ=5,8138; ЗПМ=11,68; МАТ=7,2108
НР (1085,09 руб.): 81%=95%*0.85 от ФОТ (1339,62 руб.)
СП (535,85 руб.): 40%=50%*0.8 от ФОТ (1339,62 руб.)</t>
    </r>
  </si>
  <si>
    <r>
      <t>Работа на отвале, группа грунтов 5-6</t>
    </r>
    <r>
      <rPr>
        <i/>
        <sz val="7"/>
        <rFont val="Arial"/>
        <family val="2"/>
        <charset val="204"/>
      </rPr>
      <t xml:space="preserve">
ИНДЕКС К ПОЗИЦИИ:
ТЕР01-01-016-04 1 зона. 2 кв 2014. Индексы НСО к ТЕР в ред 2009 ЭМ=5,809; ЗПМ=11,68; МАТ=7,2133
НР (2116,76 руб.): 81%=95%*0.85 от ФОТ (2613,28 руб.)
СП (1045,31 руб.): 40%=50%*0.8 от ФОТ (2613,28 руб.)</t>
    </r>
  </si>
  <si>
    <r>
      <t>Погрузка вручную неуплотненного грунта из штабелей и отвалов в транспортные средства, группа грунтов 1</t>
    </r>
    <r>
      <rPr>
        <i/>
        <sz val="7"/>
        <rFont val="Arial"/>
        <family val="2"/>
        <charset val="204"/>
      </rPr>
      <t xml:space="preserve">
ИНДЕКС К ПОЗИЦИИ:
ТЕР01-02-060-01 1 зона. 2 кв 2014. Индексы НСО к ТЕР в ред 2009 ОЗП=11,6818
НР (3769,57 руб.): 68%=80%*0.85 от ФОТ (5543,48 руб.)
СП (1995,65 руб.): 36%=45%*0.8 от ФОТ (5543,48 руб.)</t>
    </r>
  </si>
  <si>
    <r>
      <t>Погрузка вручную неуплотненного грунта из штабелей и отвалов в транспортные средства, группа грунтов 2</t>
    </r>
    <r>
      <rPr>
        <i/>
        <sz val="7"/>
        <rFont val="Arial"/>
        <family val="2"/>
        <charset val="204"/>
      </rPr>
      <t xml:space="preserve">
ИНДЕКС К ПОЗИЦИИ:
ТЕР01-02-060-02 1 зона. 2 кв 2014. Индексы НСО к ТЕР в ред 2009 ОЗП=11,6817
НР (4349,49 руб.): 68%=80%*0.85 от ФОТ (6396,31 руб.)
СП (2302,67 руб.): 36%=45%*0.8 от ФОТ (6396,31 руб.)</t>
    </r>
  </si>
  <si>
    <r>
      <t>Погрузка вручную неуплотненного грунта из штабелей и отвалов в транспортные средства, группа грунтов 3</t>
    </r>
    <r>
      <rPr>
        <i/>
        <sz val="7"/>
        <rFont val="Arial"/>
        <family val="2"/>
        <charset val="204"/>
      </rPr>
      <t xml:space="preserve">
ИНДЕКС К ПОЗИЦИИ:
ТЕР01-02-060-03 1 зона. 2 кв 2014. Индексы НСО к ТЕР в ред 2009 ОЗП=11,6817
НР (5871,8 руб.): 68%=80%*0.85 от ФОТ (8635 руб.)
СП (3108,6 руб.): 36%=45%*0.8 от ФОТ (8635 руб.)</t>
    </r>
  </si>
  <si>
    <r>
      <t>Погрузка вручную неуплотненного грунта из штабелей и отвалов в транспортные средства, группа грунтов 4</t>
    </r>
    <r>
      <rPr>
        <i/>
        <sz val="7"/>
        <rFont val="Arial"/>
        <family val="2"/>
        <charset val="204"/>
      </rPr>
      <t xml:space="preserve">
ИНДЕКС К ПОЗИЦИИ:
ТЕР01-02-060-04 1 зона. 2 кв 2014. Индексы НСО к ТЕР в ред 2009 ОЗП=11,6817
НР (7104,16 руб.): 68%=80%*0.85 от ФОТ (10447,29 руб.)
СП (3761,02 руб.): 36%=45%*0.8 от ФОТ (10447,29 руб.)</t>
    </r>
  </si>
  <si>
    <r>
      <t>Погрузка вручную неуплотненного грунта из штабелей и отвалов в транспортные средства, группа грунтов 4р и 5р</t>
    </r>
    <r>
      <rPr>
        <i/>
        <sz val="7"/>
        <rFont val="Arial"/>
        <family val="2"/>
        <charset val="204"/>
      </rPr>
      <t xml:space="preserve">
ИНДЕКС К ПОЗИЦИИ:
ТЕР01-02-060-05 1 зона. 2 кв 2014. Индексы НСО к ТЕР в ред 2009 ОЗП=11,6817
НР (7974,06 руб.): 68%=80%*0.85 от ФОТ (11726,56 руб.)
СП (4221,56 руб.): 36%=45%*0.8 от ФОТ (11726,56 руб.)</t>
    </r>
  </si>
  <si>
    <r>
      <t>Щебень из природного камня для строительных работ марка 800, фракция 20-40 мм</t>
    </r>
    <r>
      <rPr>
        <i/>
        <sz val="7"/>
        <rFont val="Arial"/>
        <family val="2"/>
        <charset val="204"/>
      </rPr>
      <t xml:space="preserve">
ИНДЕКС К ПОЗИЦИИ:
ТСЦ-408-0015 Щебень из природного камня для строительных работ марка 800, фракция 20-40 мм МАТ=7,2141</t>
    </r>
  </si>
  <si>
    <r>
      <t>Щебень из гравия для строительных работ марка Др.8, фракция 5(3)-10 мм</t>
    </r>
    <r>
      <rPr>
        <i/>
        <sz val="7"/>
        <rFont val="Arial"/>
        <family val="2"/>
        <charset val="204"/>
      </rPr>
      <t xml:space="preserve">
ИНДЕКС К ПОЗИЦИИ:
ТСЦ-408-0041 Щебень из гравия для строительных работ марка Др.8, фракция 5(3)-10 мм МАТ=3,9731</t>
    </r>
  </si>
  <si>
    <r>
      <t>Щебень из гравия для строительных работ марка Др.8, фракция 10-20 мм</t>
    </r>
    <r>
      <rPr>
        <i/>
        <sz val="7"/>
        <rFont val="Arial"/>
        <family val="2"/>
        <charset val="204"/>
      </rPr>
      <t xml:space="preserve">
ИНДЕКС К ПОЗИЦИИ:
ТСЦ-408-0042 Щебень из гравия для строительных работ марка Др.8, фракция 10-20 мм МАТ=4,5293</t>
    </r>
  </si>
  <si>
    <r>
      <t>Щебень из гравия для строительных работ марка Др.8, фракция 20-40 мм</t>
    </r>
    <r>
      <rPr>
        <i/>
        <sz val="7"/>
        <rFont val="Arial"/>
        <family val="2"/>
        <charset val="204"/>
      </rPr>
      <t xml:space="preserve">
ИНДЕКС К ПОЗИЦИИ:
ТСЦ-408-0043 Щебень из гравия для строительных работ марка Др.8, фракция 20-40 мм МАТ=4,4372</t>
    </r>
  </si>
  <si>
    <r>
      <t>Щебень из гравия для строительных работ марка Др.8, фракция 40-70 мм</t>
    </r>
    <r>
      <rPr>
        <i/>
        <sz val="7"/>
        <rFont val="Arial"/>
        <family val="2"/>
        <charset val="204"/>
      </rPr>
      <t xml:space="preserve">
ИНДЕКС К ПОЗИЦИИ:
ТСЦ-408-0044 Щебень из гравия для строительных работ марка Др.8, фракция 40-70 мм МАТ=4,7269</t>
    </r>
  </si>
  <si>
    <r>
      <t>Щебень из гравия для строительных работ марка Др.12, фракция 5(3)-10 мм</t>
    </r>
    <r>
      <rPr>
        <i/>
        <sz val="7"/>
        <rFont val="Arial"/>
        <family val="2"/>
        <charset val="204"/>
      </rPr>
      <t xml:space="preserve">
ИНДЕКС К ПОЗИЦИИ:
ТСЦ-408-0045 Щебень из гравия для строительных работ марка Др.12, фракция 5(3)-10 мм МАТ=4,6164</t>
    </r>
  </si>
  <si>
    <r>
      <t>Щебень из гравия для строительных работ марка Др.12, фракция 10-20 мм</t>
    </r>
    <r>
      <rPr>
        <i/>
        <sz val="7"/>
        <rFont val="Arial"/>
        <family val="2"/>
        <charset val="204"/>
      </rPr>
      <t xml:space="preserve">
ИНДЕКС К ПОЗИЦИИ:
ТСЦ-408-0046 Щебень из гравия для строительных работ марка Др.12, фракция 10-20 мм МАТ=4,176</t>
    </r>
  </si>
  <si>
    <r>
      <t>Щебень из гравия для строительных работ марка Др.12, фракция 20-40 мм</t>
    </r>
    <r>
      <rPr>
        <i/>
        <sz val="7"/>
        <rFont val="Arial"/>
        <family val="2"/>
        <charset val="204"/>
      </rPr>
      <t xml:space="preserve">
ИНДЕКС К ПОЗИЦИИ:
ТСЦ-408-0047 Щебень из гравия для строительных работ марка Др.12, фракция 20-40 мм МАТ=4,6679</t>
    </r>
  </si>
  <si>
    <r>
      <t>Щебень из гравия для строительных работ марка Др.12, фракция 40-70 мм</t>
    </r>
    <r>
      <rPr>
        <i/>
        <sz val="7"/>
        <rFont val="Arial"/>
        <family val="2"/>
        <charset val="204"/>
      </rPr>
      <t xml:space="preserve">
ИНДЕКС К ПОЗИЦИИ:
ТСЦ-408-0048 Щебень из гравия для строительных работ марка Др.12, фракция 40-70 мм МАТ=4,6995</t>
    </r>
  </si>
  <si>
    <r>
      <t>Щебень из гравия для строительных работ марка Др.16, фракция 5(3)-10 мм</t>
    </r>
    <r>
      <rPr>
        <i/>
        <sz val="7"/>
        <rFont val="Arial"/>
        <family val="2"/>
        <charset val="204"/>
      </rPr>
      <t xml:space="preserve">
ИНДЕКС К ПОЗИЦИИ:
ТСЦ-408-0049 Щебень из гравия для строительных работ марка Др.16, фракция 5(3)-10 мм МАТ=4,6489</t>
    </r>
  </si>
  <si>
    <r>
      <t>Щебень из гравия для строительных работ марка Др.16, фракция 10-20 мм</t>
    </r>
    <r>
      <rPr>
        <i/>
        <sz val="7"/>
        <rFont val="Arial"/>
        <family val="2"/>
        <charset val="204"/>
      </rPr>
      <t xml:space="preserve">
ИНДЕКС К ПОЗИЦИИ:
ТСЦ-408-0050 Щебень из гравия для строительных работ марка Др.16, фракция 10-20 мм МАТ=4,6595</t>
    </r>
  </si>
  <si>
    <r>
      <t>Щебень из гравия для строительных работ марка Др.16, фракция 20-40 мм</t>
    </r>
    <r>
      <rPr>
        <i/>
        <sz val="7"/>
        <rFont val="Arial"/>
        <family val="2"/>
        <charset val="204"/>
      </rPr>
      <t xml:space="preserve">
ИНДЕКС К ПОЗИЦИИ:
ТСЦ-408-0051 Щебень из гравия для строительных работ марка Др.16, фракция 20-40 мм МАТ=6,1925</t>
    </r>
  </si>
  <si>
    <r>
      <t>Щебень из гравия для строительных работ марка Др.16, фракция 40-70 мм</t>
    </r>
    <r>
      <rPr>
        <i/>
        <sz val="7"/>
        <rFont val="Arial"/>
        <family val="2"/>
        <charset val="204"/>
      </rPr>
      <t xml:space="preserve">
ИНДЕКС К ПОЗИЦИИ:
ТСЦ-408-0052 Щебень из гравия для строительных работ марка Др.16, фракция 40-70 мм МАТ=4,6995</t>
    </r>
  </si>
  <si>
    <r>
      <t>Гравий для строительных работ марка Др.8, фракция 5(3)-10 мм</t>
    </r>
    <r>
      <rPr>
        <i/>
        <sz val="7"/>
        <rFont val="Arial"/>
        <family val="2"/>
        <charset val="204"/>
      </rPr>
      <t xml:space="preserve">
ИНДЕКС К ПОЗИЦИИ:
ТСЦ-408-0101 Гравий для строительных работ марка Др.8, фракция 5(3)-10 мм МАТ=5,8811</t>
    </r>
  </si>
  <si>
    <r>
      <t>Гравий для строительных работ марка Др.8, фракция 10-20 мм</t>
    </r>
    <r>
      <rPr>
        <i/>
        <sz val="7"/>
        <rFont val="Arial"/>
        <family val="2"/>
        <charset val="204"/>
      </rPr>
      <t xml:space="preserve">
ИНДЕКС К ПОЗИЦИИ:
ТСЦ-408-0102 Гравий для строительных работ марка Др.8, фракция 10-20 мм МАТ=5,8718</t>
    </r>
  </si>
  <si>
    <r>
      <t>Гравий для строительных работ марка Др.8, фракция 20-40 мм</t>
    </r>
    <r>
      <rPr>
        <i/>
        <sz val="7"/>
        <rFont val="Arial"/>
        <family val="2"/>
        <charset val="204"/>
      </rPr>
      <t xml:space="preserve">
ИНДЕКС К ПОЗИЦИИ:
ТСЦ-408-0103 Гравий для строительных работ марка Др.8, фракция 20-40 мм МАТ=5,8594</t>
    </r>
  </si>
  <si>
    <r>
      <t>Гравий для строительных работ марка Др.8, фракция 40-70 мм</t>
    </r>
    <r>
      <rPr>
        <i/>
        <sz val="7"/>
        <rFont val="Arial"/>
        <family val="2"/>
        <charset val="204"/>
      </rPr>
      <t xml:space="preserve">
ИНДЕКС К ПОЗИЦИИ:
ТСЦ-408-0104 Гравий для строительных работ марка Др.8, фракция 40-70 мм МАТ=6,0444</t>
    </r>
  </si>
  <si>
    <r>
      <t>Гравий для строительных работ марка Др.12, фракция 5(3)-10 мм</t>
    </r>
    <r>
      <rPr>
        <i/>
        <sz val="7"/>
        <rFont val="Arial"/>
        <family val="2"/>
        <charset val="204"/>
      </rPr>
      <t xml:space="preserve">
ИНДЕКС К ПОЗИЦИИ:
ТСЦ-408-0105 Гравий для строительных работ марка Др.12, фракция 5(3)-10 мм МАТ=6,108</t>
    </r>
  </si>
  <si>
    <r>
      <t>Гравий для строительных работ марка Др.12, фракция 10-20 мм</t>
    </r>
    <r>
      <rPr>
        <i/>
        <sz val="7"/>
        <rFont val="Arial"/>
        <family val="2"/>
        <charset val="204"/>
      </rPr>
      <t xml:space="preserve">
ИНДЕКС К ПОЗИЦИИ:
ТСЦ-408-0106 Гравий для строительных работ марка Др.12, фракция 10-20 мм МАТ=5,5798</t>
    </r>
  </si>
  <si>
    <r>
      <t>Гравий для строительных работ марка Др.12, фракция 20-40 мм</t>
    </r>
    <r>
      <rPr>
        <i/>
        <sz val="7"/>
        <rFont val="Arial"/>
        <family val="2"/>
        <charset val="204"/>
      </rPr>
      <t xml:space="preserve">
ИНДЕКС К ПОЗИЦИИ:
ТСЦ-408-0107 Гравий для строительных работ марка Др.12, фракция 20-40 мм МАТ=6,265</t>
    </r>
  </si>
  <si>
    <r>
      <t>Гравий для строительных работ марка Др.12, фракция 40-70 мм</t>
    </r>
    <r>
      <rPr>
        <i/>
        <sz val="7"/>
        <rFont val="Arial"/>
        <family val="2"/>
        <charset val="204"/>
      </rPr>
      <t xml:space="preserve">
ИНДЕКС К ПОЗИЦИИ:
ТСЦ-408-0108 Гравий для строительных работ марка Др.12, фракция 40-70 мм МАТ=5,9727</t>
    </r>
  </si>
  <si>
    <r>
      <t>Песок природный для строительных работ повышенной крупности и крупный</t>
    </r>
    <r>
      <rPr>
        <i/>
        <sz val="7"/>
        <rFont val="Arial"/>
        <family val="2"/>
        <charset val="204"/>
      </rPr>
      <t xml:space="preserve">
ИНДЕКС К ПОЗИЦИИ:
ТСЦ-408-0121 Песок природный для строительных работ повышенной крупности и крупный МАТ=5,5154</t>
    </r>
  </si>
  <si>
    <r>
      <t>Песок природный для строительных работ средний</t>
    </r>
    <r>
      <rPr>
        <i/>
        <sz val="7"/>
        <rFont val="Arial"/>
        <family val="2"/>
        <charset val="204"/>
      </rPr>
      <t xml:space="preserve">
ИНДЕКС К ПОЗИЦИИ:
ТСЦ-408-0122 Песок природный для строительных работ средний МАТ=8,2774</t>
    </r>
  </si>
  <si>
    <r>
      <t>Песок природный для строительных работ средний с крупностью зерен размером свыше 5 мм - до 5% по массе</t>
    </r>
    <r>
      <rPr>
        <i/>
        <sz val="7"/>
        <rFont val="Arial"/>
        <family val="2"/>
        <charset val="204"/>
      </rPr>
      <t xml:space="preserve">
ИНДЕКС К ПОЗИЦИИ:
ТСЦ-408-0123 Песок природный для строительных работ средний с крупностью зерен размером свыше 5 мм - до 5% по массе МАТ=5,4649</t>
    </r>
  </si>
  <si>
    <r>
      <t>Песок природный для строительных работ мелкий</t>
    </r>
    <r>
      <rPr>
        <i/>
        <sz val="7"/>
        <rFont val="Arial"/>
        <family val="2"/>
        <charset val="204"/>
      </rPr>
      <t xml:space="preserve">
ИНДЕКС К ПОЗИЦИИ:
ТСЦ-408-0124 Песок природный для строительных работ мелкий МАТ=5,2114</t>
    </r>
  </si>
  <si>
    <r>
      <t>Песок природный для строительных работ очень мелкий</t>
    </r>
    <r>
      <rPr>
        <i/>
        <sz val="7"/>
        <rFont val="Arial"/>
        <family val="2"/>
        <charset val="204"/>
      </rPr>
      <t xml:space="preserve">
ИНДЕКС К ПОЗИЦИИ:
ТСЦ-408-0125 Песок природный для строительных работ очень мелкий МАТ=8,2465</t>
    </r>
  </si>
  <si>
    <r>
      <t>Песок природный для строительных работ очень мелкий с крупностью зерен размером свыше 1,25 мм - до 5% по массе</t>
    </r>
    <r>
      <rPr>
        <i/>
        <sz val="7"/>
        <rFont val="Arial"/>
        <family val="2"/>
        <charset val="204"/>
      </rPr>
      <t xml:space="preserve">
ИНДЕКС К ПОЗИЦИИ:
ТСЦ-408-0126 Песок природный для строительных работ очень мелкий с крупностью зерен размером свыше 1,25 мм - до 5% по массе МАТ=7,1421</t>
    </r>
  </si>
  <si>
    <r>
      <t>Смесь песчаная для строительных работ (песок природный - 50%, песок обогащенный - 50%)</t>
    </r>
    <r>
      <rPr>
        <i/>
        <sz val="7"/>
        <rFont val="Arial"/>
        <family val="2"/>
        <charset val="204"/>
      </rPr>
      <t xml:space="preserve">
ИНДЕКС К ПОЗИЦИИ:
ТСЦ-408-0127 Смесь песчаная для строительных работ (песок природный - 50%, песок обогащенный - 50%) МАТ=6,2174</t>
    </r>
  </si>
  <si>
    <r>
      <t>Песок природный для строительных растворов средний</t>
    </r>
    <r>
      <rPr>
        <i/>
        <sz val="7"/>
        <rFont val="Arial"/>
        <family val="2"/>
        <charset val="204"/>
      </rPr>
      <t xml:space="preserve">
ИНДЕКС К ПОЗИЦИИ:
ТСЦ-408-0141 Песок природный для строительных растворов средний МАТ=4,9695</t>
    </r>
  </si>
  <si>
    <r>
      <t>Песок природный для строительных растворов мелкий</t>
    </r>
    <r>
      <rPr>
        <i/>
        <sz val="7"/>
        <rFont val="Arial"/>
        <family val="2"/>
        <charset val="204"/>
      </rPr>
      <t xml:space="preserve">
ИНДЕКС К ПОЗИЦИИ:
ТСЦ-408-0142 Песок природный для строительных растворов мелкий МАТ=5,6371</t>
    </r>
  </si>
  <si>
    <r>
      <t>Песок природный для строительных растворов средний, обогащенный</t>
    </r>
    <r>
      <rPr>
        <i/>
        <sz val="7"/>
        <rFont val="Arial"/>
        <family val="2"/>
        <charset val="204"/>
      </rPr>
      <t xml:space="preserve">
ИНДЕКС К ПОЗИЦИИ:
ТСЦ-408-0143 Песок природный для строительных растворов средний, обогащенный МАТ=7,2205</t>
    </r>
  </si>
  <si>
    <r>
      <t>Песок природный для строительных растворов мелкий, обогащенный</t>
    </r>
    <r>
      <rPr>
        <i/>
        <sz val="7"/>
        <rFont val="Arial"/>
        <family val="2"/>
        <charset val="204"/>
      </rPr>
      <t xml:space="preserve">
ИНДЕКС К ПОЗИЦИИ:
ТСЦ-408-0144 Песок природный для строительных растворов мелкий, обогащенный МАТ=6,2537</t>
    </r>
  </si>
  <si>
    <r>
      <t>Песок природный для строительных растворов очень мелкий, для штукатурных растворов отделочного слоя</t>
    </r>
    <r>
      <rPr>
        <i/>
        <sz val="7"/>
        <rFont val="Arial"/>
        <family val="2"/>
        <charset val="204"/>
      </rPr>
      <t xml:space="preserve">
ИНДЕКС К ПОЗИЦИИ:
ТСЦ-408-0151 Песок природный для строительных растворов очень мелкий, для штукатурных растворов отделочного слоя МАТ=4,3804</t>
    </r>
  </si>
  <si>
    <r>
      <t>Доски обрезные хвойных пород длиной 2-3,75 м, шириной 75-150 мм, толщиной 32-40 мм, IV сорта</t>
    </r>
    <r>
      <rPr>
        <i/>
        <sz val="7"/>
        <rFont val="Arial"/>
        <family val="2"/>
        <charset val="204"/>
      </rPr>
      <t xml:space="preserve">
ИНДЕКС К ПОЗИЦИИ:
ТСЦ-102-0118 Доски обрезные хвойных пород длиной 2-3,75 м, шириной 75-150 мм, толщиной 32-40 мм, IV сорта МАТ=5,0206</t>
    </r>
  </si>
  <si>
    <r>
      <t>Доски необрезные хвойных пород длиной 4-6,5 м, все ширины, толщиной 44 мм и более, IV сорта</t>
    </r>
    <r>
      <rPr>
        <i/>
        <sz val="7"/>
        <rFont val="Arial"/>
        <family val="2"/>
        <charset val="204"/>
      </rPr>
      <t xml:space="preserve">
ИНДЕКС К ПОЗИЦИИ:
ТСЦ-102-0082 Доски необрезные хвойных пород длиной 4-6,5 м, все ширины, толщиной 44 мм и более, IV сорта МАТ=7,6415</t>
    </r>
  </si>
  <si>
    <r>
      <t>Лесоматериалы круглые хвойных пород для строительства диаметром 14-24 см, длиной 3-6,5 м</t>
    </r>
    <r>
      <rPr>
        <i/>
        <sz val="7"/>
        <rFont val="Arial"/>
        <family val="2"/>
        <charset val="204"/>
      </rPr>
      <t xml:space="preserve">
ИНДЕКС К ПОЗИЦИИ:
ТСЦ-102-0008 Лесоматериалы круглые хвойных пород для строительства диаметром 14-24 см, длиной 3-6,5 м МАТ=4,6263</t>
    </r>
  </si>
  <si>
    <r>
      <t>Портландцемент общестроительного назначения бездобавочный, марки 400</t>
    </r>
    <r>
      <rPr>
        <i/>
        <sz val="7"/>
        <rFont val="Arial"/>
        <family val="2"/>
        <charset val="204"/>
      </rPr>
      <t xml:space="preserve">
ИНДЕКС К ПОЗИЦИИ:
ТСЦ-101-1305 Портландцемент общестроительного назначения бездобавочный, марки 400 МАТ=10,7159</t>
    </r>
  </si>
  <si>
    <r>
      <t>Отдельные конструктивные элементы зданий и сооружений с преобладанием горячекатаных профилей, средняя масса сборочной единицы от 0,5 до 1 т</t>
    </r>
    <r>
      <rPr>
        <i/>
        <sz val="7"/>
        <rFont val="Arial"/>
        <family val="2"/>
        <charset val="204"/>
      </rPr>
      <t xml:space="preserve">
ИНДЕКС К ПОЗИЦИИ:
ТСЦ-201-0757 Отдельные конструктивные элементы зданий и сооружений с преобладанием горячекатаных профилей, средняя масса сборочной единицы от 0,5 до 1 т МАТ=4,6809</t>
    </r>
  </si>
  <si>
    <r>
      <t>Щиты из досок толщиной 40 мм</t>
    </r>
    <r>
      <rPr>
        <i/>
        <sz val="7"/>
        <rFont val="Arial"/>
        <family val="2"/>
        <charset val="204"/>
      </rPr>
      <t xml:space="preserve">
ИНДЕКС К ПОЗИЦИИ:
ТСЦ-203-0512 Щиты из досок толщиной 40 мм МАТ=5,7587</t>
    </r>
  </si>
  <si>
    <r>
      <t>Горбыль деловой хвойных пород длиной более 2 м</t>
    </r>
    <r>
      <rPr>
        <i/>
        <sz val="7"/>
        <rFont val="Arial"/>
        <family val="2"/>
        <charset val="204"/>
      </rPr>
      <t xml:space="preserve">
ИНДЕКС К ПОЗИЦИИ:
ТСЦ-102-0144 Горбыль деловой хвойных пород длиной более 2 м МАТ=4,2612</t>
    </r>
  </si>
  <si>
    <r>
      <t>Жерди хвойных пород длиной 3-6,5 м, толщиной 3-5 см</t>
    </r>
    <r>
      <rPr>
        <i/>
        <sz val="7"/>
        <rFont val="Arial"/>
        <family val="2"/>
        <charset val="204"/>
      </rPr>
      <t xml:space="preserve">
ИНДЕКС К ПОЗИЦИИ:
ТСЦ-102-0013 Жерди хвойных пород длиной 3-6,5 м, толщиной 3-5 см МАТ=5,5627</t>
    </r>
  </si>
  <si>
    <r>
      <t>Гвозди строительные</t>
    </r>
    <r>
      <rPr>
        <i/>
        <sz val="7"/>
        <rFont val="Arial"/>
        <family val="2"/>
        <charset val="204"/>
      </rPr>
      <t xml:space="preserve">
ИНДЕКС К ПОЗИЦИИ:
ТСЦ-101-1805 Гвозди строительные МАТ=4,1947</t>
    </r>
  </si>
  <si>
    <r>
      <t>Разработка грунта вручную с креплениями в траншеях шириной до 2 м, глубиной до 2 м, группа грунтов 1</t>
    </r>
    <r>
      <rPr>
        <i/>
        <sz val="7"/>
        <rFont val="Arial"/>
        <family val="2"/>
        <charset val="204"/>
      </rPr>
      <t xml:space="preserve">
ИНДЕКС К ПОЗИЦИИ:
ТЕР01-02-055-01 1 зона. 2 кв 2014. Индексы НСО к ТЕР в ред 2009 ОЗП=11,6818
НР (9830,24 руб.): 68%=80%*0.85 от ФОТ (14456,23 руб.)
СП (5204,24 руб.): 36%=45%*0.8 от ФОТ (14456,23 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</si>
</sst>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i/>
      <sz val="11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i/>
      <sz val="7"/>
      <name val="Arial"/>
      <family val="2"/>
      <charset val="204"/>
    </font>
    <font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49" fontId="2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1" xfId="1" applyFont="1" applyBorder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2" xfId="1" applyFont="1" applyBorder="1"/>
    <xf numFmtId="0" fontId="6" fillId="0" borderId="0" xfId="1" applyFont="1" applyAlignment="1">
      <alignment horizontal="center" vertical="top"/>
    </xf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4" fillId="0" borderId="0" xfId="1" applyFont="1" applyAlignment="1">
      <alignment horizontal="right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/>
    </xf>
    <xf numFmtId="49" fontId="3" fillId="0" borderId="0" xfId="1" applyNumberFormat="1" applyFont="1" applyAlignment="1">
      <alignment horizontal="center" vertical="top" wrapText="1"/>
    </xf>
    <xf numFmtId="0" fontId="5" fillId="0" borderId="0" xfId="1" applyFont="1"/>
    <xf numFmtId="0" fontId="7" fillId="0" borderId="0" xfId="1" applyFont="1" applyAlignment="1">
      <alignment horizontal="center" vertical="top"/>
    </xf>
    <xf numFmtId="0" fontId="5" fillId="0" borderId="1" xfId="1" applyFont="1" applyBorder="1" applyAlignment="1">
      <alignment horizontal="right" vertical="top"/>
    </xf>
    <xf numFmtId="0" fontId="5" fillId="0" borderId="0" xfId="1" applyFont="1" applyBorder="1"/>
    <xf numFmtId="0" fontId="5" fillId="0" borderId="2" xfId="1" applyFont="1" applyBorder="1" applyAlignment="1">
      <alignment horizontal="right" vertical="top"/>
    </xf>
    <xf numFmtId="0" fontId="5" fillId="0" borderId="2" xfId="1" applyFont="1" applyBorder="1" applyAlignment="1">
      <alignment horizontal="right" vertical="top" wrapText="1"/>
    </xf>
    <xf numFmtId="0" fontId="9" fillId="0" borderId="2" xfId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right" vertical="top"/>
    </xf>
    <xf numFmtId="0" fontId="5" fillId="0" borderId="0" xfId="1" applyFont="1" applyAlignment="1">
      <alignment horizontal="right" vertical="top" wrapText="1"/>
    </xf>
    <xf numFmtId="0" fontId="11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7" fillId="0" borderId="0" xfId="1" applyFont="1" applyBorder="1" applyAlignment="1">
      <alignment horizontal="right" vertical="top" wrapText="1"/>
    </xf>
    <xf numFmtId="0" fontId="7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center" vertical="top"/>
    </xf>
    <xf numFmtId="0" fontId="7" fillId="0" borderId="0" xfId="1" applyFont="1" applyBorder="1" applyAlignment="1">
      <alignment horizontal="right" vertical="top"/>
    </xf>
    <xf numFmtId="0" fontId="13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49" fontId="7" fillId="0" borderId="0" xfId="1" applyNumberFormat="1" applyFont="1" applyAlignment="1">
      <alignment horizontal="center" vertical="top" wrapText="1"/>
    </xf>
    <xf numFmtId="0" fontId="7" fillId="0" borderId="0" xfId="1" applyFont="1" applyAlignment="1">
      <alignment horizontal="right"/>
    </xf>
    <xf numFmtId="0" fontId="7" fillId="0" borderId="0" xfId="1" applyFont="1"/>
    <xf numFmtId="0" fontId="3" fillId="0" borderId="3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/>
    </xf>
    <xf numFmtId="0" fontId="9" fillId="0" borderId="0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right" vertical="top"/>
    </xf>
    <xf numFmtId="0" fontId="7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right" vertical="top"/>
    </xf>
    <xf numFmtId="0" fontId="7" fillId="0" borderId="1" xfId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/>
    </xf>
    <xf numFmtId="49" fontId="13" fillId="0" borderId="0" xfId="1" applyNumberFormat="1" applyFont="1" applyAlignment="1">
      <alignment horizontal="left" vertical="top"/>
    </xf>
    <xf numFmtId="0" fontId="5" fillId="0" borderId="0" xfId="1" applyFont="1" applyAlignment="1"/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/>
    <xf numFmtId="0" fontId="4" fillId="0" borderId="0" xfId="1" applyFont="1" applyAlignment="1"/>
    <xf numFmtId="0" fontId="5" fillId="0" borderId="3" xfId="1" applyFont="1" applyBorder="1" applyAlignment="1">
      <alignment horizontal="center" vertical="top"/>
    </xf>
    <xf numFmtId="0" fontId="4" fillId="0" borderId="3" xfId="1" applyFont="1" applyBorder="1"/>
    <xf numFmtId="4" fontId="8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right" vertical="top"/>
    </xf>
    <xf numFmtId="4" fontId="15" fillId="0" borderId="3" xfId="1" applyNumberFormat="1" applyFont="1" applyBorder="1" applyAlignment="1">
      <alignment horizontal="right" vertical="top" wrapText="1"/>
    </xf>
    <xf numFmtId="49" fontId="3" fillId="0" borderId="0" xfId="1" applyNumberFormat="1" applyFont="1" applyAlignment="1">
      <alignment horizontal="left" vertical="top"/>
    </xf>
    <xf numFmtId="0" fontId="4" fillId="0" borderId="0" xfId="1" applyFont="1"/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8" fillId="0" borderId="3" xfId="1" applyFont="1" applyBorder="1" applyAlignment="1">
      <alignment horizontal="right" vertical="top"/>
    </xf>
    <xf numFmtId="0" fontId="4" fillId="0" borderId="0" xfId="1" applyFont="1"/>
    <xf numFmtId="0" fontId="3" fillId="0" borderId="3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left" vertical="top" wrapText="1"/>
    </xf>
    <xf numFmtId="49" fontId="14" fillId="0" borderId="3" xfId="1" applyNumberFormat="1" applyFont="1" applyBorder="1" applyAlignment="1">
      <alignment horizontal="left" vertical="top" wrapText="1"/>
    </xf>
    <xf numFmtId="0" fontId="8" fillId="0" borderId="3" xfId="1" applyFont="1" applyBorder="1" applyAlignment="1">
      <alignment horizontal="right" vertical="top"/>
    </xf>
    <xf numFmtId="0" fontId="8" fillId="0" borderId="3" xfId="1" applyFont="1" applyBorder="1" applyAlignment="1">
      <alignment horizontal="right" vertical="top" wrapText="1"/>
    </xf>
    <xf numFmtId="0" fontId="4" fillId="0" borderId="0" xfId="1" applyFont="1"/>
    <xf numFmtId="0" fontId="4" fillId="0" borderId="0" xfId="1" applyFont="1"/>
    <xf numFmtId="0" fontId="15" fillId="0" borderId="3" xfId="1" applyFont="1" applyBorder="1" applyAlignment="1">
      <alignment horizontal="right" vertical="top"/>
    </xf>
    <xf numFmtId="0" fontId="8" fillId="0" borderId="3" xfId="1" applyFont="1" applyBorder="1" applyAlignment="1">
      <alignment horizontal="right" vertical="top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" fontId="4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Alignment="1">
      <alignment horizontal="right"/>
    </xf>
    <xf numFmtId="0" fontId="14" fillId="0" borderId="7" xfId="1" applyFont="1" applyBorder="1" applyAlignment="1">
      <alignment horizontal="center" vertical="top"/>
    </xf>
    <xf numFmtId="0" fontId="14" fillId="0" borderId="8" xfId="1" applyFont="1" applyBorder="1" applyAlignment="1">
      <alignment horizontal="center" vertical="top"/>
    </xf>
    <xf numFmtId="0" fontId="14" fillId="0" borderId="9" xfId="1" applyFont="1" applyBorder="1" applyAlignment="1">
      <alignment horizontal="center" vertical="top"/>
    </xf>
    <xf numFmtId="0" fontId="3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18" fillId="0" borderId="7" xfId="1" applyFont="1" applyBorder="1" applyAlignment="1">
      <alignment horizontal="center" vertical="top" wrapText="1"/>
    </xf>
    <xf numFmtId="0" fontId="18" fillId="0" borderId="8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left" vertical="top" wrapText="1"/>
    </xf>
    <xf numFmtId="0" fontId="14" fillId="0" borderId="8" xfId="1" applyFont="1" applyBorder="1" applyAlignment="1">
      <alignment horizontal="left" vertical="top" wrapText="1"/>
    </xf>
    <xf numFmtId="0" fontId="14" fillId="0" borderId="9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 textRotation="90" wrapText="1" readingOrder="1"/>
    </xf>
    <xf numFmtId="0" fontId="5" fillId="0" borderId="5" xfId="1" applyFont="1" applyBorder="1" applyAlignment="1">
      <alignment horizontal="center" vertical="center" textRotation="90" wrapText="1" readingOrder="1"/>
    </xf>
    <xf numFmtId="0" fontId="5" fillId="0" borderId="6" xfId="1" applyFont="1" applyBorder="1" applyAlignment="1">
      <alignment horizontal="center" vertical="center" textRotation="90" wrapText="1" readingOrder="1"/>
    </xf>
    <xf numFmtId="0" fontId="14" fillId="0" borderId="3" xfId="1" applyFont="1" applyBorder="1" applyAlignment="1">
      <alignment horizontal="center" vertical="top"/>
    </xf>
    <xf numFmtId="49" fontId="14" fillId="0" borderId="3" xfId="1" applyNumberFormat="1" applyFont="1" applyBorder="1" applyAlignment="1">
      <alignment horizontal="left" vertical="top" wrapText="1"/>
    </xf>
    <xf numFmtId="0" fontId="14" fillId="0" borderId="3" xfId="1" applyFont="1" applyBorder="1" applyAlignment="1">
      <alignment horizontal="left" vertical="top" wrapText="1"/>
    </xf>
    <xf numFmtId="0" fontId="14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/>
    </xf>
    <xf numFmtId="0" fontId="15" fillId="0" borderId="3" xfId="1" applyFont="1" applyBorder="1" applyAlignment="1">
      <alignment horizontal="right" vertical="top" wrapText="1"/>
    </xf>
    <xf numFmtId="0" fontId="8" fillId="0" borderId="3" xfId="1" applyFont="1" applyBorder="1" applyAlignment="1">
      <alignment horizontal="right" vertical="top"/>
    </xf>
    <xf numFmtId="0" fontId="15" fillId="0" borderId="3" xfId="1" applyFont="1" applyBorder="1" applyAlignment="1">
      <alignment horizontal="right" vertical="top"/>
    </xf>
    <xf numFmtId="0" fontId="14" fillId="0" borderId="3" xfId="1" applyFont="1" applyBorder="1" applyAlignment="1">
      <alignment horizontal="center" vertical="top"/>
    </xf>
    <xf numFmtId="49" fontId="14" fillId="0" borderId="3" xfId="1" applyNumberFormat="1" applyFont="1" applyBorder="1" applyAlignment="1">
      <alignment horizontal="left" vertical="top" wrapText="1"/>
    </xf>
    <xf numFmtId="0" fontId="14" fillId="0" borderId="3" xfId="1" applyFont="1" applyBorder="1" applyAlignment="1">
      <alignment horizontal="left" vertical="top" wrapText="1"/>
    </xf>
    <xf numFmtId="0" fontId="14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/>
    </xf>
    <xf numFmtId="0" fontId="15" fillId="0" borderId="3" xfId="1" applyFont="1" applyBorder="1" applyAlignment="1">
      <alignment horizontal="right" vertical="top" wrapText="1"/>
    </xf>
    <xf numFmtId="0" fontId="8" fillId="0" borderId="3" xfId="1" applyFont="1" applyBorder="1" applyAlignment="1">
      <alignment horizontal="right" vertical="top"/>
    </xf>
    <xf numFmtId="0" fontId="15" fillId="0" borderId="3" xfId="1" applyFont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24"/>
  <sheetViews>
    <sheetView showGridLines="0" zoomScaleNormal="100" zoomScaleSheetLayoutView="75" workbookViewId="0"/>
  </sheetViews>
  <sheetFormatPr defaultRowHeight="12.75" outlineLevelRow="2" x14ac:dyDescent="0.2"/>
  <cols>
    <col min="1" max="1" width="4.5703125" style="34" customWidth="1"/>
    <col min="2" max="2" width="14.42578125" style="2" customWidth="1"/>
    <col min="3" max="3" width="40.7109375" style="31" customWidth="1"/>
    <col min="4" max="4" width="13.85546875" style="30" customWidth="1"/>
    <col min="5" max="5" width="16.42578125" style="35" customWidth="1"/>
    <col min="6" max="6" width="8.140625" style="8" customWidth="1"/>
    <col min="7" max="9" width="7.140625" style="8" customWidth="1"/>
    <col min="10" max="10" width="8.140625" style="8" customWidth="1"/>
    <col min="11" max="13" width="7.140625" style="8" customWidth="1"/>
    <col min="14" max="16384" width="9.140625" style="9"/>
  </cols>
  <sheetData>
    <row r="1" spans="1:14" outlineLevel="2" x14ac:dyDescent="0.2">
      <c r="A1" s="7" t="s">
        <v>0</v>
      </c>
      <c r="J1" s="7" t="s">
        <v>1</v>
      </c>
    </row>
    <row r="2" spans="1:14" outlineLevel="1" x14ac:dyDescent="0.2">
      <c r="A2" s="12"/>
      <c r="J2" s="12"/>
    </row>
    <row r="3" spans="1:14" outlineLevel="1" x14ac:dyDescent="0.2">
      <c r="A3" s="12"/>
      <c r="J3" s="12"/>
    </row>
    <row r="4" spans="1:14" outlineLevel="1" x14ac:dyDescent="0.2">
      <c r="A4" s="12" t="s">
        <v>35</v>
      </c>
      <c r="J4" s="12" t="s">
        <v>35</v>
      </c>
    </row>
    <row r="5" spans="1:14" outlineLevel="1" x14ac:dyDescent="0.2">
      <c r="A5" s="36" t="s">
        <v>37</v>
      </c>
      <c r="J5" s="36" t="s">
        <v>38</v>
      </c>
    </row>
    <row r="6" spans="1:14" ht="14.25" x14ac:dyDescent="0.2">
      <c r="C6" s="62"/>
      <c r="D6" s="53"/>
      <c r="E6" s="53"/>
      <c r="F6" s="40"/>
      <c r="G6" s="40"/>
      <c r="H6" s="53"/>
      <c r="I6" s="40"/>
      <c r="J6" s="40"/>
    </row>
    <row r="7" spans="1:14" ht="14.25" x14ac:dyDescent="0.2">
      <c r="C7" s="36"/>
      <c r="D7" s="34"/>
      <c r="E7" s="63" t="s">
        <v>3</v>
      </c>
      <c r="F7" s="47"/>
      <c r="G7" s="47"/>
      <c r="I7" s="46"/>
    </row>
    <row r="8" spans="1:14" ht="14.25" x14ac:dyDescent="0.2">
      <c r="C8" s="36"/>
      <c r="D8" s="34"/>
      <c r="E8" s="63"/>
      <c r="F8" s="47"/>
      <c r="G8" s="47"/>
      <c r="I8" s="46"/>
    </row>
    <row r="9" spans="1:14" ht="15.75" x14ac:dyDescent="0.2">
      <c r="C9" s="36"/>
      <c r="D9" s="49" t="s">
        <v>4</v>
      </c>
    </row>
    <row r="10" spans="1:14" ht="14.25" x14ac:dyDescent="0.2">
      <c r="C10" s="36"/>
      <c r="D10" s="39" t="s">
        <v>5</v>
      </c>
      <c r="I10" s="50"/>
    </row>
    <row r="11" spans="1:14" x14ac:dyDescent="0.2">
      <c r="C11" s="64"/>
      <c r="D11" s="34"/>
      <c r="E11" s="65"/>
      <c r="F11" s="66"/>
      <c r="G11" s="66"/>
      <c r="I11" s="32"/>
    </row>
    <row r="12" spans="1:14" ht="14.25" x14ac:dyDescent="0.2">
      <c r="B12" s="67" t="s">
        <v>6</v>
      </c>
      <c r="C12" s="52"/>
      <c r="D12" s="53"/>
      <c r="E12" s="68"/>
      <c r="F12" s="69"/>
      <c r="G12" s="69"/>
      <c r="H12" s="70"/>
      <c r="I12" s="40"/>
      <c r="J12" s="40"/>
    </row>
    <row r="13" spans="1:14" ht="14.25" x14ac:dyDescent="0.2">
      <c r="C13" s="71"/>
      <c r="D13" s="34"/>
      <c r="E13" s="61" t="s">
        <v>7</v>
      </c>
      <c r="G13" s="47"/>
      <c r="H13" s="39"/>
      <c r="I13" s="47"/>
      <c r="J13" s="47"/>
    </row>
    <row r="14" spans="1:14" x14ac:dyDescent="0.2">
      <c r="A14" s="55"/>
      <c r="B14" s="72"/>
      <c r="C14" s="36"/>
      <c r="D14" s="34"/>
      <c r="E14" s="73"/>
    </row>
    <row r="15" spans="1:14" ht="14.25" x14ac:dyDescent="0.2">
      <c r="C15" s="56" t="s">
        <v>8</v>
      </c>
      <c r="D15" s="34"/>
      <c r="E15" s="32"/>
      <c r="I15" s="56"/>
      <c r="J15" s="56"/>
      <c r="N15" s="24"/>
    </row>
    <row r="16" spans="1:14" s="59" customFormat="1" ht="14.25" x14ac:dyDescent="0.2">
      <c r="A16" s="39"/>
      <c r="B16" s="74"/>
      <c r="C16" s="56" t="s">
        <v>9</v>
      </c>
      <c r="D16" s="24"/>
      <c r="E16" s="58"/>
      <c r="F16" s="24"/>
      <c r="G16" s="24"/>
      <c r="H16" s="24"/>
      <c r="I16" s="56"/>
      <c r="J16" s="56"/>
      <c r="K16" s="24"/>
      <c r="L16" s="24"/>
      <c r="M16" s="24"/>
    </row>
    <row r="17" spans="1:13" s="59" customFormat="1" ht="14.25" x14ac:dyDescent="0.2">
      <c r="A17" s="39"/>
      <c r="B17" s="74"/>
      <c r="C17" s="56" t="s">
        <v>10</v>
      </c>
      <c r="D17" s="39"/>
      <c r="E17" s="58"/>
      <c r="F17" s="24"/>
      <c r="G17" s="24"/>
      <c r="H17" s="24"/>
      <c r="I17" s="56"/>
      <c r="J17" s="56"/>
      <c r="K17" s="24"/>
      <c r="L17" s="24"/>
      <c r="M17" s="24"/>
    </row>
    <row r="18" spans="1:13" ht="14.25" x14ac:dyDescent="0.2">
      <c r="C18" s="75" t="s">
        <v>11</v>
      </c>
      <c r="D18" s="34"/>
      <c r="E18" s="32"/>
    </row>
    <row r="19" spans="1:13" x14ac:dyDescent="0.2">
      <c r="C19" s="36"/>
      <c r="D19" s="34"/>
      <c r="E19" s="32"/>
    </row>
    <row r="20" spans="1:13" x14ac:dyDescent="0.2">
      <c r="C20" s="36"/>
      <c r="D20" s="34"/>
      <c r="E20" s="32"/>
    </row>
    <row r="21" spans="1:13" ht="12.75" customHeight="1" x14ac:dyDescent="0.2">
      <c r="A21" s="105" t="s">
        <v>12</v>
      </c>
      <c r="B21" s="108" t="s">
        <v>30</v>
      </c>
      <c r="C21" s="105" t="s">
        <v>14</v>
      </c>
      <c r="D21" s="105" t="s">
        <v>15</v>
      </c>
      <c r="E21" s="105" t="s">
        <v>16</v>
      </c>
      <c r="F21" s="103" t="s">
        <v>17</v>
      </c>
      <c r="G21" s="104"/>
      <c r="H21" s="104"/>
      <c r="I21" s="104"/>
      <c r="J21" s="103" t="s">
        <v>18</v>
      </c>
      <c r="K21" s="104"/>
      <c r="L21" s="104"/>
      <c r="M21" s="104"/>
    </row>
    <row r="22" spans="1:13" ht="13.5" customHeight="1" x14ac:dyDescent="0.2">
      <c r="A22" s="106"/>
      <c r="B22" s="109"/>
      <c r="C22" s="111"/>
      <c r="D22" s="113"/>
      <c r="E22" s="113"/>
      <c r="F22" s="103" t="s">
        <v>23</v>
      </c>
      <c r="G22" s="103" t="s">
        <v>24</v>
      </c>
      <c r="H22" s="104"/>
      <c r="I22" s="104"/>
      <c r="J22" s="103" t="s">
        <v>23</v>
      </c>
      <c r="K22" s="103" t="s">
        <v>24</v>
      </c>
      <c r="L22" s="104"/>
      <c r="M22" s="104"/>
    </row>
    <row r="23" spans="1:13" ht="24" x14ac:dyDescent="0.2">
      <c r="A23" s="107"/>
      <c r="B23" s="110"/>
      <c r="C23" s="112"/>
      <c r="D23" s="114"/>
      <c r="E23" s="114"/>
      <c r="F23" s="104"/>
      <c r="G23" s="26" t="s">
        <v>25</v>
      </c>
      <c r="H23" s="26" t="s">
        <v>36</v>
      </c>
      <c r="I23" s="26" t="s">
        <v>27</v>
      </c>
      <c r="J23" s="104"/>
      <c r="K23" s="26" t="s">
        <v>25</v>
      </c>
      <c r="L23" s="26" t="s">
        <v>36</v>
      </c>
      <c r="M23" s="26" t="s">
        <v>27</v>
      </c>
    </row>
    <row r="24" spans="1:13" x14ac:dyDescent="0.2">
      <c r="A24" s="29">
        <v>1</v>
      </c>
      <c r="B24" s="28">
        <v>2</v>
      </c>
      <c r="C24" s="26">
        <v>3</v>
      </c>
      <c r="D24" s="26">
        <v>4</v>
      </c>
      <c r="E24" s="60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</row>
  </sheetData>
  <mergeCells count="11">
    <mergeCell ref="A21:A23"/>
    <mergeCell ref="B21:B23"/>
    <mergeCell ref="C21:C23"/>
    <mergeCell ref="D21:D23"/>
    <mergeCell ref="E21:E23"/>
    <mergeCell ref="J21:M21"/>
    <mergeCell ref="F22:F23"/>
    <mergeCell ref="G22:I22"/>
    <mergeCell ref="J22:J23"/>
    <mergeCell ref="K22:M22"/>
    <mergeCell ref="F21:I21"/>
  </mergeCells>
  <pageMargins left="0.39370078740157483" right="0" top="0.51181102362204722" bottom="0.39370078740157483" header="0.31496062992125984" footer="0.19685039370078741"/>
  <pageSetup paperSize="9" scale="96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098"/>
  <sheetViews>
    <sheetView showGridLines="0" zoomScaleNormal="100" zoomScaleSheetLayoutView="75" workbookViewId="0"/>
  </sheetViews>
  <sheetFormatPr defaultRowHeight="12.75" outlineLevelRow="2" outlineLevelCol="1" x14ac:dyDescent="0.2"/>
  <cols>
    <col min="1" max="1" width="3.28515625" style="34" customWidth="1"/>
    <col min="2" max="2" width="12.7109375" style="2" customWidth="1"/>
    <col min="3" max="3" width="34.140625" style="31" customWidth="1"/>
    <col min="4" max="4" width="8.28515625" style="30" customWidth="1"/>
    <col min="5" max="5" width="16.42578125" style="35" customWidth="1"/>
    <col min="6" max="14" width="7.7109375" style="8" customWidth="1"/>
    <col min="15" max="15" width="7.42578125" style="9" customWidth="1" outlineLevel="1"/>
    <col min="16" max="16384" width="9.140625" style="9"/>
  </cols>
  <sheetData>
    <row r="1" spans="1:15" outlineLevel="2" x14ac:dyDescent="0.2">
      <c r="A1" s="7" t="s">
        <v>0</v>
      </c>
      <c r="L1" s="7" t="s">
        <v>1</v>
      </c>
    </row>
    <row r="2" spans="1:15" outlineLevel="1" x14ac:dyDescent="0.2">
      <c r="A2" s="12"/>
      <c r="L2" s="12"/>
    </row>
    <row r="3" spans="1:15" outlineLevel="1" x14ac:dyDescent="0.2">
      <c r="A3" s="12"/>
      <c r="L3" s="12"/>
    </row>
    <row r="4" spans="1:15" outlineLevel="1" x14ac:dyDescent="0.2">
      <c r="A4" s="12" t="s">
        <v>28</v>
      </c>
      <c r="L4" s="12" t="s">
        <v>28</v>
      </c>
    </row>
    <row r="5" spans="1:15" outlineLevel="1" x14ac:dyDescent="0.2">
      <c r="A5" s="36" t="s">
        <v>37</v>
      </c>
      <c r="L5" s="36" t="s">
        <v>38</v>
      </c>
    </row>
    <row r="6" spans="1:15" ht="14.25" x14ac:dyDescent="0.2">
      <c r="B6" s="37"/>
      <c r="C6" s="38"/>
      <c r="D6" s="8"/>
      <c r="E6" s="8"/>
      <c r="F6" s="39"/>
      <c r="H6" s="40"/>
    </row>
    <row r="7" spans="1:15" ht="14.25" x14ac:dyDescent="0.2">
      <c r="B7" s="37"/>
      <c r="C7" s="41"/>
      <c r="D7" s="42"/>
      <c r="E7" s="43"/>
      <c r="F7" s="44" t="s">
        <v>3</v>
      </c>
      <c r="G7" s="45"/>
      <c r="H7" s="46"/>
      <c r="I7" s="47"/>
    </row>
    <row r="8" spans="1:15" x14ac:dyDescent="0.2">
      <c r="B8" s="37"/>
      <c r="C8" s="38"/>
      <c r="D8" s="8"/>
      <c r="E8" s="48"/>
    </row>
    <row r="9" spans="1:15" ht="15.75" x14ac:dyDescent="0.2">
      <c r="B9" s="37"/>
      <c r="C9" s="38"/>
      <c r="D9" s="8"/>
      <c r="E9" s="48"/>
      <c r="F9" s="49" t="s">
        <v>4</v>
      </c>
      <c r="G9" s="50"/>
      <c r="H9" s="50"/>
    </row>
    <row r="10" spans="1:15" ht="14.25" x14ac:dyDescent="0.2">
      <c r="B10" s="37"/>
      <c r="C10" s="38"/>
      <c r="D10" s="8"/>
      <c r="E10" s="48"/>
      <c r="F10" s="39" t="s">
        <v>5</v>
      </c>
      <c r="G10" s="32"/>
      <c r="H10" s="32"/>
    </row>
    <row r="11" spans="1:15" x14ac:dyDescent="0.2">
      <c r="B11" s="37"/>
      <c r="C11" s="38"/>
      <c r="D11" s="8"/>
      <c r="E11" s="48"/>
    </row>
    <row r="12" spans="1:15" ht="14.25" x14ac:dyDescent="0.2">
      <c r="C12" s="51" t="s">
        <v>6</v>
      </c>
      <c r="D12" s="52"/>
      <c r="E12" s="24"/>
      <c r="F12" s="53"/>
      <c r="G12" s="24"/>
      <c r="H12" s="24"/>
      <c r="I12" s="24"/>
      <c r="J12" s="54"/>
    </row>
    <row r="13" spans="1:15" x14ac:dyDescent="0.2">
      <c r="B13" s="37"/>
      <c r="C13" s="41"/>
      <c r="D13" s="34"/>
      <c r="E13" s="43"/>
      <c r="F13" s="15" t="s">
        <v>7</v>
      </c>
      <c r="G13" s="45"/>
      <c r="H13" s="45"/>
      <c r="I13" s="42"/>
      <c r="J13" s="47"/>
    </row>
    <row r="14" spans="1:15" x14ac:dyDescent="0.2">
      <c r="A14" s="55"/>
      <c r="B14" s="37"/>
      <c r="C14" s="38"/>
      <c r="D14" s="8"/>
      <c r="E14" s="48"/>
    </row>
    <row r="15" spans="1:15" ht="14.25" x14ac:dyDescent="0.2">
      <c r="B15" s="37"/>
      <c r="C15" s="56" t="s">
        <v>8</v>
      </c>
      <c r="D15" s="8"/>
      <c r="E15" s="8"/>
      <c r="G15" s="56"/>
      <c r="H15" s="56"/>
      <c r="I15" s="56"/>
      <c r="O15" s="24"/>
    </row>
    <row r="16" spans="1:15" s="59" customFormat="1" ht="14.25" x14ac:dyDescent="0.2">
      <c r="A16" s="39"/>
      <c r="B16" s="57"/>
      <c r="C16" s="56" t="s">
        <v>9</v>
      </c>
      <c r="D16" s="24"/>
      <c r="E16" s="58"/>
      <c r="F16" s="24"/>
      <c r="G16" s="56"/>
      <c r="H16" s="56"/>
      <c r="I16" s="56"/>
      <c r="J16" s="24"/>
      <c r="K16" s="24"/>
      <c r="L16" s="24"/>
      <c r="M16" s="24"/>
      <c r="N16" s="24"/>
    </row>
    <row r="17" spans="1:15" s="59" customFormat="1" ht="14.25" x14ac:dyDescent="0.2">
      <c r="A17" s="39"/>
      <c r="B17" s="57"/>
      <c r="C17" s="56" t="s">
        <v>29</v>
      </c>
      <c r="D17" s="24"/>
      <c r="E17" s="58"/>
      <c r="F17" s="24"/>
      <c r="G17" s="56"/>
      <c r="H17" s="56"/>
      <c r="I17" s="56"/>
      <c r="J17" s="24"/>
      <c r="K17" s="24"/>
      <c r="L17" s="24"/>
      <c r="M17" s="24"/>
      <c r="N17" s="24"/>
    </row>
    <row r="18" spans="1:15" ht="14.25" x14ac:dyDescent="0.2">
      <c r="B18" s="37"/>
      <c r="C18" s="59" t="s">
        <v>11</v>
      </c>
      <c r="D18" s="8"/>
      <c r="E18" s="48"/>
    </row>
    <row r="21" spans="1:15" ht="18.75" customHeight="1" x14ac:dyDescent="0.2">
      <c r="A21" s="105" t="s">
        <v>12</v>
      </c>
      <c r="B21" s="108" t="s">
        <v>30</v>
      </c>
      <c r="C21" s="105" t="s">
        <v>14</v>
      </c>
      <c r="D21" s="105" t="s">
        <v>15</v>
      </c>
      <c r="E21" s="105" t="s">
        <v>16</v>
      </c>
      <c r="F21" s="103" t="s">
        <v>17</v>
      </c>
      <c r="G21" s="104"/>
      <c r="H21" s="104"/>
      <c r="I21" s="104"/>
      <c r="J21" s="115" t="s">
        <v>18</v>
      </c>
      <c r="K21" s="116"/>
      <c r="L21" s="116"/>
      <c r="M21" s="116"/>
      <c r="N21" s="117"/>
      <c r="O21" s="118" t="s">
        <v>31</v>
      </c>
    </row>
    <row r="22" spans="1:15" ht="20.25" customHeight="1" x14ac:dyDescent="0.2">
      <c r="A22" s="106"/>
      <c r="B22" s="109"/>
      <c r="C22" s="111"/>
      <c r="D22" s="113"/>
      <c r="E22" s="113"/>
      <c r="F22" s="103" t="s">
        <v>23</v>
      </c>
      <c r="G22" s="103" t="s">
        <v>24</v>
      </c>
      <c r="H22" s="104"/>
      <c r="I22" s="104"/>
      <c r="J22" s="105" t="s">
        <v>32</v>
      </c>
      <c r="K22" s="103" t="s">
        <v>23</v>
      </c>
      <c r="L22" s="103" t="s">
        <v>24</v>
      </c>
      <c r="M22" s="104"/>
      <c r="N22" s="104"/>
      <c r="O22" s="119"/>
    </row>
    <row r="23" spans="1:15" ht="17.25" customHeight="1" x14ac:dyDescent="0.2">
      <c r="A23" s="107"/>
      <c r="B23" s="110"/>
      <c r="C23" s="112"/>
      <c r="D23" s="114"/>
      <c r="E23" s="114"/>
      <c r="F23" s="104"/>
      <c r="G23" s="26" t="s">
        <v>25</v>
      </c>
      <c r="H23" s="26" t="s">
        <v>26</v>
      </c>
      <c r="I23" s="26" t="s">
        <v>27</v>
      </c>
      <c r="J23" s="112"/>
      <c r="K23" s="104"/>
      <c r="L23" s="26" t="s">
        <v>25</v>
      </c>
      <c r="M23" s="26" t="s">
        <v>26</v>
      </c>
      <c r="N23" s="26" t="s">
        <v>27</v>
      </c>
      <c r="O23" s="120"/>
    </row>
    <row r="24" spans="1:15" x14ac:dyDescent="0.2">
      <c r="A24" s="29">
        <v>1</v>
      </c>
      <c r="B24" s="28">
        <v>2</v>
      </c>
      <c r="C24" s="26">
        <v>3</v>
      </c>
      <c r="D24" s="26">
        <v>4</v>
      </c>
      <c r="E24" s="60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</row>
    <row r="25" spans="1:15" x14ac:dyDescent="0.2">
      <c r="O25" s="8"/>
    </row>
    <row r="26" spans="1:15" x14ac:dyDescent="0.2">
      <c r="O26" s="8"/>
    </row>
    <row r="27" spans="1:15" x14ac:dyDescent="0.2">
      <c r="O27" s="8"/>
    </row>
    <row r="28" spans="1:15" x14ac:dyDescent="0.2">
      <c r="O28" s="8"/>
    </row>
    <row r="29" spans="1:15" x14ac:dyDescent="0.2">
      <c r="O29" s="8"/>
    </row>
    <row r="30" spans="1:15" x14ac:dyDescent="0.2">
      <c r="O30" s="8"/>
    </row>
    <row r="31" spans="1:15" x14ac:dyDescent="0.2">
      <c r="O31" s="8"/>
    </row>
    <row r="32" spans="1:15" x14ac:dyDescent="0.2">
      <c r="O32" s="8"/>
    </row>
    <row r="33" spans="15:15" x14ac:dyDescent="0.2">
      <c r="O33" s="8"/>
    </row>
    <row r="34" spans="15:15" x14ac:dyDescent="0.2">
      <c r="O34" s="8"/>
    </row>
    <row r="35" spans="15:15" x14ac:dyDescent="0.2">
      <c r="O35" s="8"/>
    </row>
    <row r="36" spans="15:15" x14ac:dyDescent="0.2">
      <c r="O36" s="8"/>
    </row>
    <row r="37" spans="15:15" x14ac:dyDescent="0.2">
      <c r="O37" s="8"/>
    </row>
    <row r="38" spans="15:15" x14ac:dyDescent="0.2">
      <c r="O38" s="8"/>
    </row>
    <row r="39" spans="15:15" x14ac:dyDescent="0.2">
      <c r="O39" s="8"/>
    </row>
    <row r="40" spans="15:15" x14ac:dyDescent="0.2">
      <c r="O40" s="8"/>
    </row>
    <row r="41" spans="15:15" x14ac:dyDescent="0.2">
      <c r="O41" s="8"/>
    </row>
    <row r="42" spans="15:15" x14ac:dyDescent="0.2">
      <c r="O42" s="8"/>
    </row>
    <row r="43" spans="15:15" x14ac:dyDescent="0.2">
      <c r="O43" s="8"/>
    </row>
    <row r="44" spans="15:15" x14ac:dyDescent="0.2">
      <c r="O44" s="8"/>
    </row>
    <row r="45" spans="15:15" x14ac:dyDescent="0.2">
      <c r="O45" s="8"/>
    </row>
    <row r="46" spans="15:15" x14ac:dyDescent="0.2">
      <c r="O46" s="8"/>
    </row>
    <row r="47" spans="15:15" x14ac:dyDescent="0.2">
      <c r="O47" s="8"/>
    </row>
    <row r="48" spans="15:15" x14ac:dyDescent="0.2">
      <c r="O48" s="8"/>
    </row>
    <row r="49" spans="15:15" x14ac:dyDescent="0.2">
      <c r="O49" s="8"/>
    </row>
    <row r="50" spans="15:15" x14ac:dyDescent="0.2">
      <c r="O50" s="8"/>
    </row>
    <row r="51" spans="15:15" x14ac:dyDescent="0.2">
      <c r="O51" s="8"/>
    </row>
    <row r="52" spans="15:15" x14ac:dyDescent="0.2">
      <c r="O52" s="8"/>
    </row>
    <row r="53" spans="15:15" x14ac:dyDescent="0.2">
      <c r="O53" s="8"/>
    </row>
    <row r="54" spans="15:15" x14ac:dyDescent="0.2">
      <c r="O54" s="8"/>
    </row>
    <row r="55" spans="15:15" x14ac:dyDescent="0.2">
      <c r="O55" s="8"/>
    </row>
    <row r="56" spans="15:15" x14ac:dyDescent="0.2">
      <c r="O56" s="8"/>
    </row>
    <row r="57" spans="15:15" x14ac:dyDescent="0.2">
      <c r="O57" s="8"/>
    </row>
    <row r="58" spans="15:15" x14ac:dyDescent="0.2">
      <c r="O58" s="8"/>
    </row>
    <row r="59" spans="15:15" x14ac:dyDescent="0.2">
      <c r="O59" s="8"/>
    </row>
    <row r="60" spans="15:15" x14ac:dyDescent="0.2">
      <c r="O60" s="8"/>
    </row>
    <row r="61" spans="15:15" x14ac:dyDescent="0.2">
      <c r="O61" s="8"/>
    </row>
    <row r="62" spans="15:15" x14ac:dyDescent="0.2">
      <c r="O62" s="8"/>
    </row>
    <row r="63" spans="15:15" x14ac:dyDescent="0.2">
      <c r="O63" s="8"/>
    </row>
    <row r="64" spans="15:15" x14ac:dyDescent="0.2">
      <c r="O64" s="8"/>
    </row>
    <row r="65" spans="15:15" x14ac:dyDescent="0.2">
      <c r="O65" s="8"/>
    </row>
    <row r="66" spans="15:15" x14ac:dyDescent="0.2">
      <c r="O66" s="8"/>
    </row>
    <row r="67" spans="15:15" x14ac:dyDescent="0.2">
      <c r="O67" s="8"/>
    </row>
    <row r="68" spans="15:15" x14ac:dyDescent="0.2">
      <c r="O68" s="8"/>
    </row>
    <row r="69" spans="15:15" x14ac:dyDescent="0.2">
      <c r="O69" s="8"/>
    </row>
    <row r="70" spans="15:15" x14ac:dyDescent="0.2">
      <c r="O70" s="8"/>
    </row>
    <row r="71" spans="15:15" x14ac:dyDescent="0.2">
      <c r="O71" s="8"/>
    </row>
    <row r="72" spans="15:15" x14ac:dyDescent="0.2">
      <c r="O72" s="8"/>
    </row>
    <row r="73" spans="15:15" x14ac:dyDescent="0.2">
      <c r="O73" s="8"/>
    </row>
    <row r="74" spans="15:15" x14ac:dyDescent="0.2">
      <c r="O74" s="8"/>
    </row>
    <row r="75" spans="15:15" x14ac:dyDescent="0.2">
      <c r="O75" s="8"/>
    </row>
    <row r="76" spans="15:15" x14ac:dyDescent="0.2">
      <c r="O76" s="8"/>
    </row>
    <row r="77" spans="15:15" x14ac:dyDescent="0.2">
      <c r="O77" s="8"/>
    </row>
    <row r="78" spans="15:15" x14ac:dyDescent="0.2">
      <c r="O78" s="8"/>
    </row>
    <row r="79" spans="15:15" x14ac:dyDescent="0.2">
      <c r="O79" s="8"/>
    </row>
    <row r="80" spans="15:15" x14ac:dyDescent="0.2">
      <c r="O80" s="8"/>
    </row>
    <row r="81" spans="15:15" x14ac:dyDescent="0.2">
      <c r="O81" s="8"/>
    </row>
    <row r="82" spans="15:15" x14ac:dyDescent="0.2">
      <c r="O82" s="8"/>
    </row>
    <row r="83" spans="15:15" x14ac:dyDescent="0.2">
      <c r="O83" s="8"/>
    </row>
    <row r="84" spans="15:15" x14ac:dyDescent="0.2">
      <c r="O84" s="8"/>
    </row>
    <row r="85" spans="15:15" x14ac:dyDescent="0.2">
      <c r="O85" s="8"/>
    </row>
    <row r="86" spans="15:15" x14ac:dyDescent="0.2">
      <c r="O86" s="8"/>
    </row>
    <row r="87" spans="15:15" x14ac:dyDescent="0.2">
      <c r="O87" s="8"/>
    </row>
    <row r="88" spans="15:15" x14ac:dyDescent="0.2">
      <c r="O88" s="8"/>
    </row>
    <row r="89" spans="15:15" x14ac:dyDescent="0.2">
      <c r="O89" s="8"/>
    </row>
    <row r="90" spans="15:15" x14ac:dyDescent="0.2">
      <c r="O90" s="8"/>
    </row>
    <row r="91" spans="15:15" x14ac:dyDescent="0.2">
      <c r="O91" s="8"/>
    </row>
    <row r="92" spans="15:15" x14ac:dyDescent="0.2">
      <c r="O92" s="8"/>
    </row>
    <row r="93" spans="15:15" x14ac:dyDescent="0.2">
      <c r="O93" s="8"/>
    </row>
    <row r="94" spans="15:15" x14ac:dyDescent="0.2">
      <c r="O94" s="8"/>
    </row>
    <row r="95" spans="15:15" x14ac:dyDescent="0.2">
      <c r="O95" s="8"/>
    </row>
    <row r="96" spans="15:15" x14ac:dyDescent="0.2">
      <c r="O96" s="8"/>
    </row>
    <row r="97" spans="15:15" x14ac:dyDescent="0.2">
      <c r="O97" s="8"/>
    </row>
    <row r="98" spans="15:15" x14ac:dyDescent="0.2">
      <c r="O98" s="8"/>
    </row>
    <row r="99" spans="15:15" x14ac:dyDescent="0.2">
      <c r="O99" s="8"/>
    </row>
    <row r="100" spans="15:15" x14ac:dyDescent="0.2">
      <c r="O100" s="8"/>
    </row>
    <row r="101" spans="15:15" x14ac:dyDescent="0.2">
      <c r="O101" s="8"/>
    </row>
    <row r="102" spans="15:15" x14ac:dyDescent="0.2">
      <c r="O102" s="8"/>
    </row>
    <row r="103" spans="15:15" x14ac:dyDescent="0.2">
      <c r="O103" s="8"/>
    </row>
    <row r="104" spans="15:15" x14ac:dyDescent="0.2">
      <c r="O104" s="8"/>
    </row>
    <row r="105" spans="15:15" x14ac:dyDescent="0.2">
      <c r="O105" s="8"/>
    </row>
    <row r="106" spans="15:15" x14ac:dyDescent="0.2">
      <c r="O106" s="8"/>
    </row>
    <row r="107" spans="15:15" x14ac:dyDescent="0.2">
      <c r="O107" s="8"/>
    </row>
    <row r="108" spans="15:15" x14ac:dyDescent="0.2">
      <c r="O108" s="8"/>
    </row>
    <row r="109" spans="15:15" x14ac:dyDescent="0.2">
      <c r="O109" s="8"/>
    </row>
    <row r="110" spans="15:15" x14ac:dyDescent="0.2">
      <c r="O110" s="8"/>
    </row>
    <row r="111" spans="15:15" x14ac:dyDescent="0.2">
      <c r="O111" s="8"/>
    </row>
    <row r="112" spans="15:15" x14ac:dyDescent="0.2">
      <c r="O112" s="8"/>
    </row>
    <row r="113" spans="15:15" x14ac:dyDescent="0.2">
      <c r="O113" s="8"/>
    </row>
    <row r="114" spans="15:15" x14ac:dyDescent="0.2">
      <c r="O114" s="8"/>
    </row>
    <row r="115" spans="15:15" x14ac:dyDescent="0.2">
      <c r="O115" s="8"/>
    </row>
    <row r="116" spans="15:15" x14ac:dyDescent="0.2">
      <c r="O116" s="8"/>
    </row>
    <row r="117" spans="15:15" x14ac:dyDescent="0.2">
      <c r="O117" s="8"/>
    </row>
    <row r="118" spans="15:15" x14ac:dyDescent="0.2">
      <c r="O118" s="8"/>
    </row>
    <row r="119" spans="15:15" x14ac:dyDescent="0.2">
      <c r="O119" s="8"/>
    </row>
    <row r="120" spans="15:15" x14ac:dyDescent="0.2">
      <c r="O120" s="8"/>
    </row>
    <row r="121" spans="15:15" x14ac:dyDescent="0.2">
      <c r="O121" s="8"/>
    </row>
    <row r="122" spans="15:15" x14ac:dyDescent="0.2">
      <c r="O122" s="8"/>
    </row>
    <row r="123" spans="15:15" x14ac:dyDescent="0.2">
      <c r="O123" s="8"/>
    </row>
    <row r="124" spans="15:15" x14ac:dyDescent="0.2">
      <c r="O124" s="8"/>
    </row>
    <row r="125" spans="15:15" x14ac:dyDescent="0.2">
      <c r="O125" s="8"/>
    </row>
    <row r="126" spans="15:15" x14ac:dyDescent="0.2">
      <c r="O126" s="8"/>
    </row>
    <row r="127" spans="15:15" x14ac:dyDescent="0.2">
      <c r="O127" s="8"/>
    </row>
    <row r="128" spans="15:15" x14ac:dyDescent="0.2">
      <c r="O128" s="8"/>
    </row>
    <row r="129" spans="15:15" x14ac:dyDescent="0.2">
      <c r="O129" s="8"/>
    </row>
    <row r="130" spans="15:15" x14ac:dyDescent="0.2">
      <c r="O130" s="8"/>
    </row>
    <row r="131" spans="15:15" x14ac:dyDescent="0.2">
      <c r="O131" s="8"/>
    </row>
    <row r="132" spans="15:15" x14ac:dyDescent="0.2">
      <c r="O132" s="8"/>
    </row>
    <row r="133" spans="15:15" x14ac:dyDescent="0.2">
      <c r="O133" s="8"/>
    </row>
    <row r="134" spans="15:15" x14ac:dyDescent="0.2">
      <c r="O134" s="8"/>
    </row>
    <row r="135" spans="15:15" x14ac:dyDescent="0.2">
      <c r="O135" s="8"/>
    </row>
    <row r="136" spans="15:15" x14ac:dyDescent="0.2">
      <c r="O136" s="8"/>
    </row>
    <row r="137" spans="15:15" x14ac:dyDescent="0.2">
      <c r="O137" s="8"/>
    </row>
    <row r="138" spans="15:15" x14ac:dyDescent="0.2">
      <c r="O138" s="8"/>
    </row>
    <row r="139" spans="15:15" x14ac:dyDescent="0.2">
      <c r="O139" s="8"/>
    </row>
    <row r="140" spans="15:15" x14ac:dyDescent="0.2">
      <c r="O140" s="8"/>
    </row>
    <row r="141" spans="15:15" x14ac:dyDescent="0.2">
      <c r="O141" s="8"/>
    </row>
    <row r="142" spans="15:15" x14ac:dyDescent="0.2">
      <c r="O142" s="8"/>
    </row>
    <row r="143" spans="15:15" x14ac:dyDescent="0.2">
      <c r="O143" s="8"/>
    </row>
    <row r="144" spans="15:15" x14ac:dyDescent="0.2">
      <c r="O144" s="8"/>
    </row>
    <row r="145" spans="15:15" x14ac:dyDescent="0.2">
      <c r="O145" s="8"/>
    </row>
    <row r="146" spans="15:15" x14ac:dyDescent="0.2">
      <c r="O146" s="8"/>
    </row>
    <row r="147" spans="15:15" x14ac:dyDescent="0.2">
      <c r="O147" s="8"/>
    </row>
    <row r="148" spans="15:15" x14ac:dyDescent="0.2">
      <c r="O148" s="8"/>
    </row>
    <row r="149" spans="15:15" x14ac:dyDescent="0.2">
      <c r="O149" s="8"/>
    </row>
    <row r="150" spans="15:15" x14ac:dyDescent="0.2">
      <c r="O150" s="8"/>
    </row>
    <row r="151" spans="15:15" x14ac:dyDescent="0.2">
      <c r="O151" s="8"/>
    </row>
    <row r="152" spans="15:15" x14ac:dyDescent="0.2">
      <c r="O152" s="8"/>
    </row>
    <row r="153" spans="15:15" x14ac:dyDescent="0.2">
      <c r="O153" s="8"/>
    </row>
    <row r="154" spans="15:15" x14ac:dyDescent="0.2">
      <c r="O154" s="8"/>
    </row>
    <row r="155" spans="15:15" x14ac:dyDescent="0.2">
      <c r="O155" s="8"/>
    </row>
    <row r="156" spans="15:15" x14ac:dyDescent="0.2">
      <c r="O156" s="8"/>
    </row>
    <row r="157" spans="15:15" x14ac:dyDescent="0.2">
      <c r="O157" s="8"/>
    </row>
    <row r="158" spans="15:15" x14ac:dyDescent="0.2">
      <c r="O158" s="8"/>
    </row>
    <row r="159" spans="15:15" x14ac:dyDescent="0.2">
      <c r="O159" s="8"/>
    </row>
    <row r="160" spans="15:15" x14ac:dyDescent="0.2">
      <c r="O160" s="8"/>
    </row>
    <row r="161" spans="15:15" x14ac:dyDescent="0.2">
      <c r="O161" s="8"/>
    </row>
    <row r="162" spans="15:15" x14ac:dyDescent="0.2">
      <c r="O162" s="8"/>
    </row>
    <row r="163" spans="15:15" x14ac:dyDescent="0.2">
      <c r="O163" s="8"/>
    </row>
    <row r="164" spans="15:15" x14ac:dyDescent="0.2">
      <c r="O164" s="8"/>
    </row>
    <row r="165" spans="15:15" x14ac:dyDescent="0.2">
      <c r="O165" s="8"/>
    </row>
    <row r="166" spans="15:15" x14ac:dyDescent="0.2">
      <c r="O166" s="8"/>
    </row>
    <row r="167" spans="15:15" x14ac:dyDescent="0.2">
      <c r="O167" s="8"/>
    </row>
    <row r="168" spans="15:15" x14ac:dyDescent="0.2">
      <c r="O168" s="8"/>
    </row>
    <row r="169" spans="15:15" x14ac:dyDescent="0.2">
      <c r="O169" s="8"/>
    </row>
    <row r="170" spans="15:15" x14ac:dyDescent="0.2">
      <c r="O170" s="8"/>
    </row>
    <row r="171" spans="15:15" x14ac:dyDescent="0.2">
      <c r="O171" s="8"/>
    </row>
    <row r="172" spans="15:15" x14ac:dyDescent="0.2">
      <c r="O172" s="8"/>
    </row>
    <row r="173" spans="15:15" x14ac:dyDescent="0.2">
      <c r="O173" s="8"/>
    </row>
    <row r="174" spans="15:15" x14ac:dyDescent="0.2">
      <c r="O174" s="8"/>
    </row>
    <row r="175" spans="15:15" x14ac:dyDescent="0.2">
      <c r="O175" s="8"/>
    </row>
    <row r="176" spans="15:15" x14ac:dyDescent="0.2">
      <c r="O176" s="8"/>
    </row>
    <row r="177" spans="15:15" x14ac:dyDescent="0.2">
      <c r="O177" s="8"/>
    </row>
    <row r="178" spans="15:15" x14ac:dyDescent="0.2">
      <c r="O178" s="8"/>
    </row>
    <row r="179" spans="15:15" x14ac:dyDescent="0.2">
      <c r="O179" s="8"/>
    </row>
    <row r="180" spans="15:15" x14ac:dyDescent="0.2">
      <c r="O180" s="8"/>
    </row>
    <row r="181" spans="15:15" x14ac:dyDescent="0.2">
      <c r="O181" s="8"/>
    </row>
    <row r="182" spans="15:15" x14ac:dyDescent="0.2">
      <c r="O182" s="8"/>
    </row>
    <row r="183" spans="15:15" x14ac:dyDescent="0.2">
      <c r="O183" s="8"/>
    </row>
    <row r="184" spans="15:15" x14ac:dyDescent="0.2">
      <c r="O184" s="8"/>
    </row>
    <row r="185" spans="15:15" x14ac:dyDescent="0.2">
      <c r="O185" s="8"/>
    </row>
    <row r="186" spans="15:15" x14ac:dyDescent="0.2">
      <c r="O186" s="8"/>
    </row>
    <row r="187" spans="15:15" x14ac:dyDescent="0.2">
      <c r="O187" s="8"/>
    </row>
    <row r="188" spans="15:15" x14ac:dyDescent="0.2">
      <c r="O188" s="8"/>
    </row>
    <row r="189" spans="15:15" x14ac:dyDescent="0.2">
      <c r="O189" s="8"/>
    </row>
    <row r="190" spans="15:15" x14ac:dyDescent="0.2">
      <c r="O190" s="8"/>
    </row>
    <row r="191" spans="15:15" x14ac:dyDescent="0.2">
      <c r="O191" s="8"/>
    </row>
    <row r="192" spans="15:15" x14ac:dyDescent="0.2">
      <c r="O192" s="8"/>
    </row>
    <row r="193" spans="15:15" x14ac:dyDescent="0.2">
      <c r="O193" s="8"/>
    </row>
    <row r="194" spans="15:15" x14ac:dyDescent="0.2">
      <c r="O194" s="8"/>
    </row>
    <row r="195" spans="15:15" x14ac:dyDescent="0.2">
      <c r="O195" s="8"/>
    </row>
    <row r="196" spans="15:15" x14ac:dyDescent="0.2">
      <c r="O196" s="8"/>
    </row>
    <row r="197" spans="15:15" x14ac:dyDescent="0.2">
      <c r="O197" s="8"/>
    </row>
    <row r="198" spans="15:15" x14ac:dyDescent="0.2">
      <c r="O198" s="8"/>
    </row>
    <row r="199" spans="15:15" x14ac:dyDescent="0.2">
      <c r="O199" s="8"/>
    </row>
    <row r="200" spans="15:15" x14ac:dyDescent="0.2">
      <c r="O200" s="8"/>
    </row>
    <row r="201" spans="15:15" x14ac:dyDescent="0.2">
      <c r="O201" s="8"/>
    </row>
    <row r="202" spans="15:15" x14ac:dyDescent="0.2">
      <c r="O202" s="8"/>
    </row>
    <row r="203" spans="15:15" x14ac:dyDescent="0.2">
      <c r="O203" s="8"/>
    </row>
    <row r="204" spans="15:15" x14ac:dyDescent="0.2">
      <c r="O204" s="8"/>
    </row>
    <row r="205" spans="15:15" x14ac:dyDescent="0.2">
      <c r="O205" s="8"/>
    </row>
    <row r="206" spans="15:15" x14ac:dyDescent="0.2">
      <c r="O206" s="8"/>
    </row>
    <row r="207" spans="15:15" x14ac:dyDescent="0.2">
      <c r="O207" s="8"/>
    </row>
    <row r="208" spans="15:15" x14ac:dyDescent="0.2">
      <c r="O208" s="8"/>
    </row>
    <row r="209" spans="15:15" x14ac:dyDescent="0.2">
      <c r="O209" s="8"/>
    </row>
    <row r="210" spans="15:15" x14ac:dyDescent="0.2">
      <c r="O210" s="8"/>
    </row>
    <row r="211" spans="15:15" x14ac:dyDescent="0.2">
      <c r="O211" s="8"/>
    </row>
    <row r="212" spans="15:15" x14ac:dyDescent="0.2">
      <c r="O212" s="8"/>
    </row>
    <row r="213" spans="15:15" x14ac:dyDescent="0.2">
      <c r="O213" s="8"/>
    </row>
    <row r="214" spans="15:15" x14ac:dyDescent="0.2">
      <c r="O214" s="8"/>
    </row>
    <row r="215" spans="15:15" x14ac:dyDescent="0.2">
      <c r="O215" s="8"/>
    </row>
    <row r="216" spans="15:15" x14ac:dyDescent="0.2">
      <c r="O216" s="8"/>
    </row>
    <row r="217" spans="15:15" x14ac:dyDescent="0.2">
      <c r="O217" s="8"/>
    </row>
    <row r="218" spans="15:15" x14ac:dyDescent="0.2">
      <c r="O218" s="8"/>
    </row>
    <row r="219" spans="15:15" x14ac:dyDescent="0.2">
      <c r="O219" s="8"/>
    </row>
    <row r="220" spans="15:15" x14ac:dyDescent="0.2">
      <c r="O220" s="8"/>
    </row>
    <row r="221" spans="15:15" x14ac:dyDescent="0.2">
      <c r="O221" s="8"/>
    </row>
    <row r="222" spans="15:15" x14ac:dyDescent="0.2">
      <c r="O222" s="8"/>
    </row>
    <row r="223" spans="15:15" x14ac:dyDescent="0.2">
      <c r="O223" s="8"/>
    </row>
    <row r="224" spans="15:15" x14ac:dyDescent="0.2">
      <c r="O224" s="8"/>
    </row>
    <row r="225" spans="15:15" x14ac:dyDescent="0.2">
      <c r="O225" s="8"/>
    </row>
    <row r="226" spans="15:15" x14ac:dyDescent="0.2">
      <c r="O226" s="8"/>
    </row>
    <row r="227" spans="15:15" x14ac:dyDescent="0.2">
      <c r="O227" s="8"/>
    </row>
    <row r="228" spans="15:15" x14ac:dyDescent="0.2">
      <c r="O228" s="8"/>
    </row>
    <row r="229" spans="15:15" x14ac:dyDescent="0.2">
      <c r="O229" s="8"/>
    </row>
    <row r="230" spans="15:15" x14ac:dyDescent="0.2">
      <c r="O230" s="8"/>
    </row>
    <row r="231" spans="15:15" x14ac:dyDescent="0.2">
      <c r="O231" s="8"/>
    </row>
    <row r="232" spans="15:15" x14ac:dyDescent="0.2">
      <c r="O232" s="8"/>
    </row>
    <row r="233" spans="15:15" x14ac:dyDescent="0.2">
      <c r="O233" s="8"/>
    </row>
    <row r="234" spans="15:15" x14ac:dyDescent="0.2">
      <c r="O234" s="8"/>
    </row>
    <row r="235" spans="15:15" x14ac:dyDescent="0.2">
      <c r="O235" s="8"/>
    </row>
    <row r="236" spans="15:15" x14ac:dyDescent="0.2">
      <c r="O236" s="8"/>
    </row>
    <row r="237" spans="15:15" x14ac:dyDescent="0.2">
      <c r="O237" s="8"/>
    </row>
    <row r="238" spans="15:15" x14ac:dyDescent="0.2">
      <c r="O238" s="8"/>
    </row>
    <row r="239" spans="15:15" x14ac:dyDescent="0.2">
      <c r="O239" s="8"/>
    </row>
    <row r="240" spans="15:15" x14ac:dyDescent="0.2">
      <c r="O240" s="8"/>
    </row>
    <row r="241" spans="15:15" x14ac:dyDescent="0.2">
      <c r="O241" s="8"/>
    </row>
    <row r="242" spans="15:15" x14ac:dyDescent="0.2">
      <c r="O242" s="8"/>
    </row>
    <row r="243" spans="15:15" x14ac:dyDescent="0.2">
      <c r="O243" s="8"/>
    </row>
    <row r="244" spans="15:15" x14ac:dyDescent="0.2">
      <c r="O244" s="8"/>
    </row>
    <row r="245" spans="15:15" x14ac:dyDescent="0.2">
      <c r="O245" s="8"/>
    </row>
    <row r="246" spans="15:15" x14ac:dyDescent="0.2">
      <c r="O246" s="8"/>
    </row>
    <row r="247" spans="15:15" x14ac:dyDescent="0.2">
      <c r="O247" s="8"/>
    </row>
    <row r="248" spans="15:15" x14ac:dyDescent="0.2">
      <c r="O248" s="8"/>
    </row>
    <row r="249" spans="15:15" x14ac:dyDescent="0.2">
      <c r="O249" s="8"/>
    </row>
    <row r="250" spans="15:15" x14ac:dyDescent="0.2">
      <c r="O250" s="8"/>
    </row>
    <row r="251" spans="15:15" x14ac:dyDescent="0.2">
      <c r="O251" s="8"/>
    </row>
    <row r="252" spans="15:15" x14ac:dyDescent="0.2">
      <c r="O252" s="8"/>
    </row>
    <row r="253" spans="15:15" x14ac:dyDescent="0.2">
      <c r="O253" s="8"/>
    </row>
    <row r="254" spans="15:15" x14ac:dyDescent="0.2">
      <c r="O254" s="8"/>
    </row>
    <row r="255" spans="15:15" x14ac:dyDescent="0.2">
      <c r="O255" s="8"/>
    </row>
    <row r="256" spans="15:15" x14ac:dyDescent="0.2">
      <c r="O256" s="8"/>
    </row>
    <row r="257" spans="15:15" x14ac:dyDescent="0.2">
      <c r="O257" s="8"/>
    </row>
    <row r="258" spans="15:15" x14ac:dyDescent="0.2">
      <c r="O258" s="8"/>
    </row>
    <row r="259" spans="15:15" x14ac:dyDescent="0.2">
      <c r="O259" s="8"/>
    </row>
    <row r="260" spans="15:15" x14ac:dyDescent="0.2">
      <c r="O260" s="8"/>
    </row>
    <row r="261" spans="15:15" x14ac:dyDescent="0.2">
      <c r="O261" s="8"/>
    </row>
    <row r="262" spans="15:15" x14ac:dyDescent="0.2">
      <c r="O262" s="8"/>
    </row>
    <row r="263" spans="15:15" x14ac:dyDescent="0.2">
      <c r="O263" s="8"/>
    </row>
    <row r="264" spans="15:15" x14ac:dyDescent="0.2">
      <c r="O264" s="8"/>
    </row>
    <row r="265" spans="15:15" x14ac:dyDescent="0.2">
      <c r="O265" s="8"/>
    </row>
    <row r="266" spans="15:15" x14ac:dyDescent="0.2">
      <c r="O266" s="8"/>
    </row>
    <row r="267" spans="15:15" x14ac:dyDescent="0.2">
      <c r="O267" s="8"/>
    </row>
    <row r="268" spans="15:15" x14ac:dyDescent="0.2">
      <c r="O268" s="8"/>
    </row>
    <row r="269" spans="15:15" x14ac:dyDescent="0.2">
      <c r="O269" s="8"/>
    </row>
    <row r="270" spans="15:15" x14ac:dyDescent="0.2">
      <c r="O270" s="8"/>
    </row>
    <row r="271" spans="15:15" x14ac:dyDescent="0.2">
      <c r="O271" s="8"/>
    </row>
    <row r="272" spans="15:15" x14ac:dyDescent="0.2">
      <c r="O272" s="8"/>
    </row>
    <row r="273" spans="15:15" x14ac:dyDescent="0.2">
      <c r="O273" s="8"/>
    </row>
    <row r="274" spans="15:15" x14ac:dyDescent="0.2">
      <c r="O274" s="8"/>
    </row>
    <row r="275" spans="15:15" x14ac:dyDescent="0.2">
      <c r="O275" s="8"/>
    </row>
    <row r="276" spans="15:15" x14ac:dyDescent="0.2">
      <c r="O276" s="8"/>
    </row>
    <row r="277" spans="15:15" x14ac:dyDescent="0.2">
      <c r="O277" s="8"/>
    </row>
    <row r="278" spans="15:15" x14ac:dyDescent="0.2">
      <c r="O278" s="8"/>
    </row>
    <row r="279" spans="15:15" x14ac:dyDescent="0.2">
      <c r="O279" s="8"/>
    </row>
    <row r="280" spans="15:15" x14ac:dyDescent="0.2">
      <c r="O280" s="8"/>
    </row>
    <row r="281" spans="15:15" x14ac:dyDescent="0.2">
      <c r="O281" s="8"/>
    </row>
    <row r="282" spans="15:15" x14ac:dyDescent="0.2">
      <c r="O282" s="8"/>
    </row>
    <row r="283" spans="15:15" x14ac:dyDescent="0.2">
      <c r="O283" s="8"/>
    </row>
    <row r="284" spans="15:15" x14ac:dyDescent="0.2">
      <c r="O284" s="8"/>
    </row>
    <row r="285" spans="15:15" x14ac:dyDescent="0.2">
      <c r="O285" s="8"/>
    </row>
    <row r="286" spans="15:15" x14ac:dyDescent="0.2">
      <c r="O286" s="8"/>
    </row>
    <row r="287" spans="15:15" x14ac:dyDescent="0.2">
      <c r="O287" s="8"/>
    </row>
    <row r="288" spans="15:15" x14ac:dyDescent="0.2">
      <c r="O288" s="8"/>
    </row>
    <row r="289" spans="15:15" x14ac:dyDescent="0.2">
      <c r="O289" s="8"/>
    </row>
    <row r="290" spans="15:15" x14ac:dyDescent="0.2">
      <c r="O290" s="8"/>
    </row>
    <row r="291" spans="15:15" x14ac:dyDescent="0.2">
      <c r="O291" s="8"/>
    </row>
    <row r="292" spans="15:15" x14ac:dyDescent="0.2">
      <c r="O292" s="8"/>
    </row>
    <row r="293" spans="15:15" x14ac:dyDescent="0.2">
      <c r="O293" s="8"/>
    </row>
    <row r="294" spans="15:15" x14ac:dyDescent="0.2">
      <c r="O294" s="8"/>
    </row>
    <row r="295" spans="15:15" x14ac:dyDescent="0.2">
      <c r="O295" s="8"/>
    </row>
    <row r="296" spans="15:15" x14ac:dyDescent="0.2">
      <c r="O296" s="8"/>
    </row>
    <row r="297" spans="15:15" x14ac:dyDescent="0.2">
      <c r="O297" s="8"/>
    </row>
    <row r="298" spans="15:15" x14ac:dyDescent="0.2">
      <c r="O298" s="8"/>
    </row>
    <row r="299" spans="15:15" x14ac:dyDescent="0.2">
      <c r="O299" s="8"/>
    </row>
    <row r="300" spans="15:15" x14ac:dyDescent="0.2">
      <c r="O300" s="8"/>
    </row>
    <row r="301" spans="15:15" x14ac:dyDescent="0.2">
      <c r="O301" s="8"/>
    </row>
    <row r="302" spans="15:15" x14ac:dyDescent="0.2">
      <c r="O302" s="8"/>
    </row>
    <row r="303" spans="15:15" x14ac:dyDescent="0.2">
      <c r="O303" s="8"/>
    </row>
    <row r="304" spans="15:15" x14ac:dyDescent="0.2">
      <c r="O304" s="8"/>
    </row>
    <row r="305" spans="15:15" x14ac:dyDescent="0.2">
      <c r="O305" s="8"/>
    </row>
    <row r="306" spans="15:15" x14ac:dyDescent="0.2">
      <c r="O306" s="8"/>
    </row>
    <row r="307" spans="15:15" x14ac:dyDescent="0.2">
      <c r="O307" s="8"/>
    </row>
    <row r="308" spans="15:15" x14ac:dyDescent="0.2">
      <c r="O308" s="8"/>
    </row>
    <row r="309" spans="15:15" x14ac:dyDescent="0.2">
      <c r="O309" s="8"/>
    </row>
    <row r="310" spans="15:15" x14ac:dyDescent="0.2">
      <c r="O310" s="8"/>
    </row>
    <row r="311" spans="15:15" x14ac:dyDescent="0.2">
      <c r="O311" s="8"/>
    </row>
    <row r="312" spans="15:15" x14ac:dyDescent="0.2">
      <c r="O312" s="8"/>
    </row>
    <row r="313" spans="15:15" x14ac:dyDescent="0.2">
      <c r="O313" s="8"/>
    </row>
    <row r="314" spans="15:15" x14ac:dyDescent="0.2">
      <c r="O314" s="8"/>
    </row>
    <row r="315" spans="15:15" x14ac:dyDescent="0.2">
      <c r="O315" s="8"/>
    </row>
    <row r="316" spans="15:15" x14ac:dyDescent="0.2">
      <c r="O316" s="8"/>
    </row>
    <row r="317" spans="15:15" x14ac:dyDescent="0.2">
      <c r="O317" s="8"/>
    </row>
    <row r="318" spans="15:15" x14ac:dyDescent="0.2">
      <c r="O318" s="8"/>
    </row>
    <row r="319" spans="15:15" x14ac:dyDescent="0.2">
      <c r="O319" s="8"/>
    </row>
    <row r="320" spans="15:15" x14ac:dyDescent="0.2">
      <c r="O320" s="8"/>
    </row>
    <row r="321" spans="15:15" x14ac:dyDescent="0.2">
      <c r="O321" s="8"/>
    </row>
    <row r="322" spans="15:15" x14ac:dyDescent="0.2">
      <c r="O322" s="8"/>
    </row>
    <row r="323" spans="15:15" x14ac:dyDescent="0.2">
      <c r="O323" s="8"/>
    </row>
    <row r="324" spans="15:15" x14ac:dyDescent="0.2">
      <c r="O324" s="8"/>
    </row>
    <row r="325" spans="15:15" x14ac:dyDescent="0.2">
      <c r="O325" s="8"/>
    </row>
    <row r="326" spans="15:15" x14ac:dyDescent="0.2">
      <c r="O326" s="8"/>
    </row>
    <row r="327" spans="15:15" x14ac:dyDescent="0.2">
      <c r="O327" s="8"/>
    </row>
    <row r="328" spans="15:15" x14ac:dyDescent="0.2">
      <c r="O328" s="8"/>
    </row>
    <row r="329" spans="15:15" x14ac:dyDescent="0.2">
      <c r="O329" s="8"/>
    </row>
    <row r="330" spans="15:15" x14ac:dyDescent="0.2">
      <c r="O330" s="8"/>
    </row>
    <row r="331" spans="15:15" x14ac:dyDescent="0.2">
      <c r="O331" s="8"/>
    </row>
    <row r="332" spans="15:15" x14ac:dyDescent="0.2">
      <c r="O332" s="8"/>
    </row>
    <row r="333" spans="15:15" x14ac:dyDescent="0.2">
      <c r="O333" s="8"/>
    </row>
    <row r="334" spans="15:15" x14ac:dyDescent="0.2">
      <c r="O334" s="8"/>
    </row>
    <row r="335" spans="15:15" x14ac:dyDescent="0.2">
      <c r="O335" s="8"/>
    </row>
    <row r="336" spans="15:15" x14ac:dyDescent="0.2">
      <c r="O336" s="8"/>
    </row>
    <row r="337" spans="15:15" x14ac:dyDescent="0.2">
      <c r="O337" s="8"/>
    </row>
    <row r="338" spans="15:15" x14ac:dyDescent="0.2">
      <c r="O338" s="8"/>
    </row>
    <row r="339" spans="15:15" x14ac:dyDescent="0.2">
      <c r="O339" s="8"/>
    </row>
    <row r="340" spans="15:15" x14ac:dyDescent="0.2">
      <c r="O340" s="8"/>
    </row>
    <row r="341" spans="15:15" x14ac:dyDescent="0.2">
      <c r="O341" s="8"/>
    </row>
    <row r="342" spans="15:15" x14ac:dyDescent="0.2">
      <c r="O342" s="8"/>
    </row>
    <row r="343" spans="15:15" x14ac:dyDescent="0.2">
      <c r="O343" s="8"/>
    </row>
    <row r="344" spans="15:15" x14ac:dyDescent="0.2">
      <c r="O344" s="8"/>
    </row>
    <row r="345" spans="15:15" x14ac:dyDescent="0.2">
      <c r="O345" s="8"/>
    </row>
    <row r="346" spans="15:15" x14ac:dyDescent="0.2">
      <c r="O346" s="8"/>
    </row>
    <row r="347" spans="15:15" x14ac:dyDescent="0.2">
      <c r="O347" s="8"/>
    </row>
    <row r="348" spans="15:15" x14ac:dyDescent="0.2">
      <c r="O348" s="8"/>
    </row>
    <row r="349" spans="15:15" x14ac:dyDescent="0.2">
      <c r="O349" s="8"/>
    </row>
    <row r="350" spans="15:15" x14ac:dyDescent="0.2">
      <c r="O350" s="8"/>
    </row>
    <row r="351" spans="15:15" x14ac:dyDescent="0.2">
      <c r="O351" s="8"/>
    </row>
    <row r="352" spans="15:15" x14ac:dyDescent="0.2">
      <c r="O352" s="8"/>
    </row>
    <row r="353" spans="15:15" x14ac:dyDescent="0.2">
      <c r="O353" s="8"/>
    </row>
    <row r="354" spans="15:15" x14ac:dyDescent="0.2">
      <c r="O354" s="8"/>
    </row>
    <row r="355" spans="15:15" x14ac:dyDescent="0.2">
      <c r="O355" s="8"/>
    </row>
    <row r="356" spans="15:15" x14ac:dyDescent="0.2">
      <c r="O356" s="8"/>
    </row>
    <row r="357" spans="15:15" x14ac:dyDescent="0.2">
      <c r="O357" s="8"/>
    </row>
    <row r="358" spans="15:15" x14ac:dyDescent="0.2">
      <c r="O358" s="8"/>
    </row>
    <row r="359" spans="15:15" x14ac:dyDescent="0.2">
      <c r="O359" s="8"/>
    </row>
    <row r="360" spans="15:15" x14ac:dyDescent="0.2">
      <c r="O360" s="8"/>
    </row>
    <row r="361" spans="15:15" x14ac:dyDescent="0.2">
      <c r="O361" s="8"/>
    </row>
    <row r="362" spans="15:15" x14ac:dyDescent="0.2">
      <c r="O362" s="8"/>
    </row>
    <row r="363" spans="15:15" x14ac:dyDescent="0.2">
      <c r="O363" s="8"/>
    </row>
    <row r="364" spans="15:15" x14ac:dyDescent="0.2">
      <c r="O364" s="8"/>
    </row>
    <row r="365" spans="15:15" x14ac:dyDescent="0.2">
      <c r="O365" s="8"/>
    </row>
    <row r="366" spans="15:15" x14ac:dyDescent="0.2">
      <c r="O366" s="8"/>
    </row>
    <row r="367" spans="15:15" x14ac:dyDescent="0.2">
      <c r="O367" s="8"/>
    </row>
    <row r="368" spans="15:15" x14ac:dyDescent="0.2">
      <c r="O368" s="8"/>
    </row>
    <row r="369" spans="15:15" x14ac:dyDescent="0.2">
      <c r="O369" s="8"/>
    </row>
    <row r="370" spans="15:15" x14ac:dyDescent="0.2">
      <c r="O370" s="8"/>
    </row>
    <row r="371" spans="15:15" x14ac:dyDescent="0.2">
      <c r="O371" s="8"/>
    </row>
    <row r="372" spans="15:15" x14ac:dyDescent="0.2">
      <c r="O372" s="8"/>
    </row>
    <row r="373" spans="15:15" x14ac:dyDescent="0.2">
      <c r="O373" s="8"/>
    </row>
    <row r="374" spans="15:15" x14ac:dyDescent="0.2">
      <c r="O374" s="8"/>
    </row>
    <row r="375" spans="15:15" x14ac:dyDescent="0.2">
      <c r="O375" s="8"/>
    </row>
    <row r="376" spans="15:15" x14ac:dyDescent="0.2">
      <c r="O376" s="8"/>
    </row>
    <row r="377" spans="15:15" x14ac:dyDescent="0.2">
      <c r="O377" s="8"/>
    </row>
    <row r="378" spans="15:15" x14ac:dyDescent="0.2">
      <c r="O378" s="8"/>
    </row>
    <row r="379" spans="15:15" x14ac:dyDescent="0.2">
      <c r="O379" s="8"/>
    </row>
    <row r="380" spans="15:15" x14ac:dyDescent="0.2">
      <c r="O380" s="8"/>
    </row>
    <row r="381" spans="15:15" x14ac:dyDescent="0.2">
      <c r="O381" s="8"/>
    </row>
    <row r="382" spans="15:15" x14ac:dyDescent="0.2">
      <c r="O382" s="8"/>
    </row>
    <row r="383" spans="15:15" x14ac:dyDescent="0.2">
      <c r="O383" s="8"/>
    </row>
    <row r="384" spans="15:15" x14ac:dyDescent="0.2">
      <c r="O384" s="8"/>
    </row>
    <row r="385" spans="15:15" x14ac:dyDescent="0.2">
      <c r="O385" s="8"/>
    </row>
    <row r="386" spans="15:15" x14ac:dyDescent="0.2">
      <c r="O386" s="8"/>
    </row>
    <row r="387" spans="15:15" x14ac:dyDescent="0.2">
      <c r="O387" s="8"/>
    </row>
    <row r="388" spans="15:15" x14ac:dyDescent="0.2">
      <c r="O388" s="8"/>
    </row>
    <row r="389" spans="15:15" x14ac:dyDescent="0.2">
      <c r="O389" s="8"/>
    </row>
    <row r="390" spans="15:15" x14ac:dyDescent="0.2">
      <c r="O390" s="8"/>
    </row>
    <row r="391" spans="15:15" x14ac:dyDescent="0.2">
      <c r="O391" s="8"/>
    </row>
    <row r="392" spans="15:15" x14ac:dyDescent="0.2">
      <c r="O392" s="8"/>
    </row>
    <row r="393" spans="15:15" x14ac:dyDescent="0.2">
      <c r="O393" s="8"/>
    </row>
    <row r="394" spans="15:15" x14ac:dyDescent="0.2">
      <c r="O394" s="8"/>
    </row>
    <row r="395" spans="15:15" x14ac:dyDescent="0.2">
      <c r="O395" s="8"/>
    </row>
    <row r="396" spans="15:15" x14ac:dyDescent="0.2">
      <c r="O396" s="8"/>
    </row>
    <row r="397" spans="15:15" x14ac:dyDescent="0.2">
      <c r="O397" s="8"/>
    </row>
    <row r="398" spans="15:15" x14ac:dyDescent="0.2">
      <c r="O398" s="8"/>
    </row>
    <row r="399" spans="15:15" x14ac:dyDescent="0.2">
      <c r="O399" s="8"/>
    </row>
    <row r="400" spans="15:15" x14ac:dyDescent="0.2">
      <c r="O400" s="8"/>
    </row>
    <row r="401" spans="15:15" x14ac:dyDescent="0.2">
      <c r="O401" s="8"/>
    </row>
    <row r="402" spans="15:15" x14ac:dyDescent="0.2">
      <c r="O402" s="8"/>
    </row>
    <row r="403" spans="15:15" x14ac:dyDescent="0.2">
      <c r="O403" s="8"/>
    </row>
    <row r="404" spans="15:15" x14ac:dyDescent="0.2">
      <c r="O404" s="8"/>
    </row>
    <row r="405" spans="15:15" x14ac:dyDescent="0.2">
      <c r="O405" s="8"/>
    </row>
    <row r="406" spans="15:15" x14ac:dyDescent="0.2">
      <c r="O406" s="8"/>
    </row>
    <row r="407" spans="15:15" x14ac:dyDescent="0.2">
      <c r="O407" s="8"/>
    </row>
    <row r="408" spans="15:15" x14ac:dyDescent="0.2">
      <c r="O408" s="8"/>
    </row>
    <row r="409" spans="15:15" x14ac:dyDescent="0.2">
      <c r="O409" s="8"/>
    </row>
    <row r="410" spans="15:15" x14ac:dyDescent="0.2">
      <c r="O410" s="8"/>
    </row>
    <row r="411" spans="15:15" x14ac:dyDescent="0.2">
      <c r="O411" s="8"/>
    </row>
    <row r="412" spans="15:15" x14ac:dyDescent="0.2">
      <c r="O412" s="8"/>
    </row>
    <row r="413" spans="15:15" x14ac:dyDescent="0.2">
      <c r="O413" s="8"/>
    </row>
    <row r="414" spans="15:15" x14ac:dyDescent="0.2">
      <c r="O414" s="8"/>
    </row>
    <row r="415" spans="15:15" x14ac:dyDescent="0.2">
      <c r="O415" s="8"/>
    </row>
    <row r="416" spans="15:15" x14ac:dyDescent="0.2">
      <c r="O416" s="8"/>
    </row>
    <row r="417" spans="15:15" x14ac:dyDescent="0.2">
      <c r="O417" s="8"/>
    </row>
    <row r="418" spans="15:15" x14ac:dyDescent="0.2">
      <c r="O418" s="8"/>
    </row>
    <row r="419" spans="15:15" x14ac:dyDescent="0.2">
      <c r="O419" s="8"/>
    </row>
    <row r="420" spans="15:15" x14ac:dyDescent="0.2">
      <c r="O420" s="8"/>
    </row>
    <row r="421" spans="15:15" x14ac:dyDescent="0.2">
      <c r="O421" s="8"/>
    </row>
    <row r="422" spans="15:15" x14ac:dyDescent="0.2">
      <c r="O422" s="8"/>
    </row>
    <row r="423" spans="15:15" x14ac:dyDescent="0.2">
      <c r="O423" s="8"/>
    </row>
    <row r="424" spans="15:15" x14ac:dyDescent="0.2">
      <c r="O424" s="8"/>
    </row>
    <row r="425" spans="15:15" x14ac:dyDescent="0.2">
      <c r="O425" s="8"/>
    </row>
    <row r="426" spans="15:15" x14ac:dyDescent="0.2">
      <c r="O426" s="8"/>
    </row>
    <row r="427" spans="15:15" x14ac:dyDescent="0.2">
      <c r="O427" s="8"/>
    </row>
    <row r="428" spans="15:15" x14ac:dyDescent="0.2">
      <c r="O428" s="8"/>
    </row>
    <row r="429" spans="15:15" x14ac:dyDescent="0.2">
      <c r="O429" s="8"/>
    </row>
    <row r="430" spans="15:15" x14ac:dyDescent="0.2">
      <c r="O430" s="8"/>
    </row>
    <row r="431" spans="15:15" x14ac:dyDescent="0.2">
      <c r="O431" s="8"/>
    </row>
    <row r="432" spans="15:15" x14ac:dyDescent="0.2">
      <c r="O432" s="8"/>
    </row>
    <row r="433" spans="15:15" x14ac:dyDescent="0.2">
      <c r="O433" s="8"/>
    </row>
    <row r="434" spans="15:15" x14ac:dyDescent="0.2">
      <c r="O434" s="8"/>
    </row>
    <row r="435" spans="15:15" x14ac:dyDescent="0.2">
      <c r="O435" s="8"/>
    </row>
    <row r="436" spans="15:15" x14ac:dyDescent="0.2">
      <c r="O436" s="8"/>
    </row>
    <row r="437" spans="15:15" x14ac:dyDescent="0.2">
      <c r="O437" s="8"/>
    </row>
    <row r="438" spans="15:15" x14ac:dyDescent="0.2">
      <c r="O438" s="8"/>
    </row>
    <row r="439" spans="15:15" x14ac:dyDescent="0.2">
      <c r="O439" s="8"/>
    </row>
    <row r="440" spans="15:15" x14ac:dyDescent="0.2">
      <c r="O440" s="8"/>
    </row>
    <row r="441" spans="15:15" x14ac:dyDescent="0.2">
      <c r="O441" s="8"/>
    </row>
    <row r="442" spans="15:15" x14ac:dyDescent="0.2">
      <c r="O442" s="8"/>
    </row>
    <row r="443" spans="15:15" x14ac:dyDescent="0.2">
      <c r="O443" s="8"/>
    </row>
    <row r="444" spans="15:15" x14ac:dyDescent="0.2">
      <c r="O444" s="8"/>
    </row>
    <row r="445" spans="15:15" x14ac:dyDescent="0.2">
      <c r="O445" s="8"/>
    </row>
    <row r="446" spans="15:15" x14ac:dyDescent="0.2">
      <c r="O446" s="8"/>
    </row>
    <row r="447" spans="15:15" x14ac:dyDescent="0.2">
      <c r="O447" s="8"/>
    </row>
    <row r="448" spans="15:15" x14ac:dyDescent="0.2">
      <c r="O448" s="8"/>
    </row>
    <row r="449" spans="15:15" x14ac:dyDescent="0.2">
      <c r="O449" s="8"/>
    </row>
    <row r="450" spans="15:15" x14ac:dyDescent="0.2">
      <c r="O450" s="8"/>
    </row>
    <row r="451" spans="15:15" x14ac:dyDescent="0.2">
      <c r="O451" s="8"/>
    </row>
    <row r="452" spans="15:15" x14ac:dyDescent="0.2">
      <c r="O452" s="8"/>
    </row>
    <row r="453" spans="15:15" x14ac:dyDescent="0.2">
      <c r="O453" s="8"/>
    </row>
    <row r="454" spans="15:15" x14ac:dyDescent="0.2">
      <c r="O454" s="8"/>
    </row>
    <row r="455" spans="15:15" x14ac:dyDescent="0.2">
      <c r="O455" s="8"/>
    </row>
    <row r="456" spans="15:15" x14ac:dyDescent="0.2">
      <c r="O456" s="8"/>
    </row>
    <row r="457" spans="15:15" x14ac:dyDescent="0.2">
      <c r="O457" s="8"/>
    </row>
    <row r="458" spans="15:15" x14ac:dyDescent="0.2">
      <c r="O458" s="8"/>
    </row>
    <row r="459" spans="15:15" x14ac:dyDescent="0.2">
      <c r="O459" s="8"/>
    </row>
    <row r="460" spans="15:15" x14ac:dyDescent="0.2">
      <c r="O460" s="8"/>
    </row>
    <row r="461" spans="15:15" x14ac:dyDescent="0.2">
      <c r="O461" s="8"/>
    </row>
    <row r="462" spans="15:15" x14ac:dyDescent="0.2">
      <c r="O462" s="8"/>
    </row>
    <row r="463" spans="15:15" x14ac:dyDescent="0.2">
      <c r="O463" s="8"/>
    </row>
    <row r="464" spans="15:15" x14ac:dyDescent="0.2">
      <c r="O464" s="8"/>
    </row>
    <row r="465" spans="15:15" x14ac:dyDescent="0.2">
      <c r="O465" s="8"/>
    </row>
    <row r="466" spans="15:15" x14ac:dyDescent="0.2">
      <c r="O466" s="8"/>
    </row>
    <row r="467" spans="15:15" x14ac:dyDescent="0.2">
      <c r="O467" s="8"/>
    </row>
    <row r="468" spans="15:15" x14ac:dyDescent="0.2">
      <c r="O468" s="8"/>
    </row>
    <row r="469" spans="15:15" x14ac:dyDescent="0.2">
      <c r="O469" s="8"/>
    </row>
    <row r="470" spans="15:15" x14ac:dyDescent="0.2">
      <c r="O470" s="8"/>
    </row>
    <row r="471" spans="15:15" x14ac:dyDescent="0.2">
      <c r="O471" s="8"/>
    </row>
    <row r="472" spans="15:15" x14ac:dyDescent="0.2">
      <c r="O472" s="8"/>
    </row>
    <row r="473" spans="15:15" x14ac:dyDescent="0.2">
      <c r="O473" s="8"/>
    </row>
    <row r="474" spans="15:15" x14ac:dyDescent="0.2">
      <c r="O474" s="8"/>
    </row>
    <row r="475" spans="15:15" x14ac:dyDescent="0.2">
      <c r="O475" s="8"/>
    </row>
    <row r="476" spans="15:15" x14ac:dyDescent="0.2">
      <c r="O476" s="8"/>
    </row>
    <row r="477" spans="15:15" x14ac:dyDescent="0.2">
      <c r="O477" s="8"/>
    </row>
    <row r="478" spans="15:15" x14ac:dyDescent="0.2">
      <c r="O478" s="8"/>
    </row>
    <row r="479" spans="15:15" x14ac:dyDescent="0.2">
      <c r="O479" s="8"/>
    </row>
    <row r="480" spans="15:15" x14ac:dyDescent="0.2">
      <c r="O480" s="8"/>
    </row>
    <row r="481" spans="15:15" x14ac:dyDescent="0.2">
      <c r="O481" s="8"/>
    </row>
    <row r="482" spans="15:15" x14ac:dyDescent="0.2">
      <c r="O482" s="8"/>
    </row>
    <row r="483" spans="15:15" x14ac:dyDescent="0.2">
      <c r="O483" s="8"/>
    </row>
    <row r="484" spans="15:15" x14ac:dyDescent="0.2">
      <c r="O484" s="8"/>
    </row>
    <row r="485" spans="15:15" x14ac:dyDescent="0.2">
      <c r="O485" s="8"/>
    </row>
    <row r="486" spans="15:15" x14ac:dyDescent="0.2">
      <c r="O486" s="8"/>
    </row>
    <row r="487" spans="15:15" x14ac:dyDescent="0.2">
      <c r="O487" s="8"/>
    </row>
    <row r="488" spans="15:15" x14ac:dyDescent="0.2">
      <c r="O488" s="8"/>
    </row>
    <row r="489" spans="15:15" x14ac:dyDescent="0.2">
      <c r="O489" s="8"/>
    </row>
    <row r="490" spans="15:15" x14ac:dyDescent="0.2">
      <c r="O490" s="8"/>
    </row>
    <row r="491" spans="15:15" x14ac:dyDescent="0.2">
      <c r="O491" s="8"/>
    </row>
    <row r="492" spans="15:15" x14ac:dyDescent="0.2">
      <c r="O492" s="8"/>
    </row>
    <row r="493" spans="15:15" x14ac:dyDescent="0.2">
      <c r="O493" s="8"/>
    </row>
    <row r="494" spans="15:15" x14ac:dyDescent="0.2">
      <c r="O494" s="8"/>
    </row>
    <row r="495" spans="15:15" x14ac:dyDescent="0.2">
      <c r="O495" s="8"/>
    </row>
    <row r="496" spans="15:15" x14ac:dyDescent="0.2">
      <c r="O496" s="8"/>
    </row>
    <row r="497" spans="15:15" x14ac:dyDescent="0.2">
      <c r="O497" s="8"/>
    </row>
    <row r="498" spans="15:15" x14ac:dyDescent="0.2">
      <c r="O498" s="8"/>
    </row>
    <row r="499" spans="15:15" x14ac:dyDescent="0.2">
      <c r="O499" s="8"/>
    </row>
    <row r="500" spans="15:15" x14ac:dyDescent="0.2">
      <c r="O500" s="8"/>
    </row>
    <row r="501" spans="15:15" x14ac:dyDescent="0.2">
      <c r="O501" s="8"/>
    </row>
    <row r="502" spans="15:15" x14ac:dyDescent="0.2">
      <c r="O502" s="8"/>
    </row>
    <row r="503" spans="15:15" x14ac:dyDescent="0.2">
      <c r="O503" s="8"/>
    </row>
    <row r="504" spans="15:15" x14ac:dyDescent="0.2">
      <c r="O504" s="8"/>
    </row>
    <row r="505" spans="15:15" x14ac:dyDescent="0.2">
      <c r="O505" s="8"/>
    </row>
    <row r="506" spans="15:15" x14ac:dyDescent="0.2">
      <c r="O506" s="8"/>
    </row>
    <row r="507" spans="15:15" x14ac:dyDescent="0.2">
      <c r="O507" s="8"/>
    </row>
    <row r="508" spans="15:15" x14ac:dyDescent="0.2">
      <c r="O508" s="8"/>
    </row>
    <row r="509" spans="15:15" x14ac:dyDescent="0.2">
      <c r="O509" s="8"/>
    </row>
    <row r="510" spans="15:15" x14ac:dyDescent="0.2">
      <c r="O510" s="8"/>
    </row>
    <row r="511" spans="15:15" x14ac:dyDescent="0.2">
      <c r="O511" s="8"/>
    </row>
    <row r="512" spans="15:15" x14ac:dyDescent="0.2">
      <c r="O512" s="8"/>
    </row>
    <row r="513" spans="15:15" x14ac:dyDescent="0.2">
      <c r="O513" s="8"/>
    </row>
    <row r="514" spans="15:15" x14ac:dyDescent="0.2">
      <c r="O514" s="8"/>
    </row>
    <row r="515" spans="15:15" x14ac:dyDescent="0.2">
      <c r="O515" s="8"/>
    </row>
    <row r="516" spans="15:15" x14ac:dyDescent="0.2">
      <c r="O516" s="8"/>
    </row>
    <row r="517" spans="15:15" x14ac:dyDescent="0.2">
      <c r="O517" s="8"/>
    </row>
    <row r="518" spans="15:15" x14ac:dyDescent="0.2">
      <c r="O518" s="8"/>
    </row>
    <row r="519" spans="15:15" x14ac:dyDescent="0.2">
      <c r="O519" s="8"/>
    </row>
    <row r="520" spans="15:15" x14ac:dyDescent="0.2">
      <c r="O520" s="8"/>
    </row>
    <row r="521" spans="15:15" x14ac:dyDescent="0.2">
      <c r="O521" s="8"/>
    </row>
    <row r="522" spans="15:15" x14ac:dyDescent="0.2">
      <c r="O522" s="8"/>
    </row>
    <row r="523" spans="15:15" x14ac:dyDescent="0.2">
      <c r="O523" s="8"/>
    </row>
    <row r="524" spans="15:15" x14ac:dyDescent="0.2">
      <c r="O524" s="8"/>
    </row>
    <row r="525" spans="15:15" x14ac:dyDescent="0.2">
      <c r="O525" s="8"/>
    </row>
    <row r="526" spans="15:15" x14ac:dyDescent="0.2">
      <c r="O526" s="8"/>
    </row>
    <row r="527" spans="15:15" x14ac:dyDescent="0.2">
      <c r="O527" s="8"/>
    </row>
    <row r="528" spans="15:15" x14ac:dyDescent="0.2">
      <c r="O528" s="8"/>
    </row>
    <row r="529" spans="15:15" x14ac:dyDescent="0.2">
      <c r="O529" s="8"/>
    </row>
    <row r="530" spans="15:15" x14ac:dyDescent="0.2">
      <c r="O530" s="8"/>
    </row>
    <row r="531" spans="15:15" x14ac:dyDescent="0.2">
      <c r="O531" s="8"/>
    </row>
    <row r="532" spans="15:15" x14ac:dyDescent="0.2">
      <c r="O532" s="8"/>
    </row>
    <row r="533" spans="15:15" x14ac:dyDescent="0.2">
      <c r="O533" s="8"/>
    </row>
    <row r="534" spans="15:15" x14ac:dyDescent="0.2">
      <c r="O534" s="8"/>
    </row>
    <row r="535" spans="15:15" x14ac:dyDescent="0.2">
      <c r="O535" s="8"/>
    </row>
    <row r="536" spans="15:15" x14ac:dyDescent="0.2">
      <c r="O536" s="8"/>
    </row>
    <row r="537" spans="15:15" x14ac:dyDescent="0.2">
      <c r="O537" s="8"/>
    </row>
    <row r="538" spans="15:15" x14ac:dyDescent="0.2">
      <c r="O538" s="8"/>
    </row>
    <row r="539" spans="15:15" x14ac:dyDescent="0.2">
      <c r="O539" s="8"/>
    </row>
    <row r="540" spans="15:15" x14ac:dyDescent="0.2">
      <c r="O540" s="8"/>
    </row>
    <row r="541" spans="15:15" x14ac:dyDescent="0.2">
      <c r="O541" s="8"/>
    </row>
    <row r="542" spans="15:15" x14ac:dyDescent="0.2">
      <c r="O542" s="8"/>
    </row>
    <row r="543" spans="15:15" x14ac:dyDescent="0.2">
      <c r="O543" s="8"/>
    </row>
    <row r="544" spans="15:15" x14ac:dyDescent="0.2">
      <c r="O544" s="8"/>
    </row>
    <row r="545" spans="15:15" x14ac:dyDescent="0.2">
      <c r="O545" s="8"/>
    </row>
    <row r="546" spans="15:15" x14ac:dyDescent="0.2">
      <c r="O546" s="8"/>
    </row>
    <row r="547" spans="15:15" x14ac:dyDescent="0.2">
      <c r="O547" s="8"/>
    </row>
    <row r="548" spans="15:15" x14ac:dyDescent="0.2">
      <c r="O548" s="8"/>
    </row>
    <row r="549" spans="15:15" x14ac:dyDescent="0.2">
      <c r="O549" s="8"/>
    </row>
    <row r="550" spans="15:15" x14ac:dyDescent="0.2">
      <c r="O550" s="8"/>
    </row>
    <row r="551" spans="15:15" x14ac:dyDescent="0.2">
      <c r="O551" s="8"/>
    </row>
    <row r="552" spans="15:15" x14ac:dyDescent="0.2">
      <c r="O552" s="8"/>
    </row>
    <row r="553" spans="15:15" x14ac:dyDescent="0.2">
      <c r="O553" s="8"/>
    </row>
    <row r="554" spans="15:15" x14ac:dyDescent="0.2">
      <c r="O554" s="8"/>
    </row>
    <row r="555" spans="15:15" x14ac:dyDescent="0.2">
      <c r="O555" s="8"/>
    </row>
    <row r="556" spans="15:15" x14ac:dyDescent="0.2">
      <c r="O556" s="8"/>
    </row>
    <row r="557" spans="15:15" x14ac:dyDescent="0.2">
      <c r="O557" s="8"/>
    </row>
    <row r="558" spans="15:15" x14ac:dyDescent="0.2">
      <c r="O558" s="8"/>
    </row>
    <row r="559" spans="15:15" x14ac:dyDescent="0.2">
      <c r="O559" s="8"/>
    </row>
    <row r="560" spans="15:15" x14ac:dyDescent="0.2">
      <c r="O560" s="8"/>
    </row>
    <row r="561" spans="15:15" x14ac:dyDescent="0.2">
      <c r="O561" s="8"/>
    </row>
    <row r="562" spans="15:15" x14ac:dyDescent="0.2">
      <c r="O562" s="8"/>
    </row>
    <row r="563" spans="15:15" x14ac:dyDescent="0.2">
      <c r="O563" s="8"/>
    </row>
    <row r="564" spans="15:15" x14ac:dyDescent="0.2">
      <c r="O564" s="8"/>
    </row>
    <row r="565" spans="15:15" x14ac:dyDescent="0.2">
      <c r="O565" s="8"/>
    </row>
    <row r="566" spans="15:15" x14ac:dyDescent="0.2">
      <c r="O566" s="8"/>
    </row>
    <row r="567" spans="15:15" x14ac:dyDescent="0.2">
      <c r="O567" s="8"/>
    </row>
    <row r="568" spans="15:15" x14ac:dyDescent="0.2">
      <c r="O568" s="8"/>
    </row>
    <row r="569" spans="15:15" x14ac:dyDescent="0.2">
      <c r="O569" s="8"/>
    </row>
    <row r="570" spans="15:15" x14ac:dyDescent="0.2">
      <c r="O570" s="8"/>
    </row>
    <row r="571" spans="15:15" x14ac:dyDescent="0.2">
      <c r="O571" s="8"/>
    </row>
    <row r="572" spans="15:15" x14ac:dyDescent="0.2">
      <c r="O572" s="8"/>
    </row>
    <row r="573" spans="15:15" x14ac:dyDescent="0.2">
      <c r="O573" s="8"/>
    </row>
    <row r="574" spans="15:15" x14ac:dyDescent="0.2">
      <c r="O574" s="8"/>
    </row>
    <row r="575" spans="15:15" x14ac:dyDescent="0.2">
      <c r="O575" s="8"/>
    </row>
    <row r="576" spans="15:15" x14ac:dyDescent="0.2">
      <c r="O576" s="8"/>
    </row>
    <row r="577" spans="15:15" x14ac:dyDescent="0.2">
      <c r="O577" s="8"/>
    </row>
    <row r="578" spans="15:15" x14ac:dyDescent="0.2">
      <c r="O578" s="8"/>
    </row>
    <row r="579" spans="15:15" x14ac:dyDescent="0.2">
      <c r="O579" s="8"/>
    </row>
    <row r="580" spans="15:15" x14ac:dyDescent="0.2">
      <c r="O580" s="8"/>
    </row>
    <row r="581" spans="15:15" x14ac:dyDescent="0.2">
      <c r="O581" s="8"/>
    </row>
    <row r="582" spans="15:15" x14ac:dyDescent="0.2">
      <c r="O582" s="8"/>
    </row>
    <row r="583" spans="15:15" x14ac:dyDescent="0.2">
      <c r="O583" s="8"/>
    </row>
    <row r="584" spans="15:15" x14ac:dyDescent="0.2">
      <c r="O584" s="8"/>
    </row>
    <row r="585" spans="15:15" x14ac:dyDescent="0.2">
      <c r="O585" s="8"/>
    </row>
    <row r="586" spans="15:15" x14ac:dyDescent="0.2">
      <c r="O586" s="8"/>
    </row>
    <row r="587" spans="15:15" x14ac:dyDescent="0.2">
      <c r="O587" s="8"/>
    </row>
    <row r="588" spans="15:15" x14ac:dyDescent="0.2">
      <c r="O588" s="8"/>
    </row>
    <row r="589" spans="15:15" x14ac:dyDescent="0.2">
      <c r="O589" s="8"/>
    </row>
    <row r="590" spans="15:15" x14ac:dyDescent="0.2">
      <c r="O590" s="8"/>
    </row>
    <row r="591" spans="15:15" x14ac:dyDescent="0.2">
      <c r="O591" s="8"/>
    </row>
    <row r="592" spans="15:15" x14ac:dyDescent="0.2">
      <c r="O592" s="8"/>
    </row>
    <row r="593" spans="15:15" x14ac:dyDescent="0.2">
      <c r="O593" s="8"/>
    </row>
    <row r="594" spans="15:15" x14ac:dyDescent="0.2">
      <c r="O594" s="8"/>
    </row>
    <row r="595" spans="15:15" x14ac:dyDescent="0.2">
      <c r="O595" s="8"/>
    </row>
    <row r="596" spans="15:15" x14ac:dyDescent="0.2">
      <c r="O596" s="8"/>
    </row>
    <row r="597" spans="15:15" x14ac:dyDescent="0.2">
      <c r="O597" s="8"/>
    </row>
    <row r="598" spans="15:15" x14ac:dyDescent="0.2">
      <c r="O598" s="8"/>
    </row>
    <row r="599" spans="15:15" x14ac:dyDescent="0.2">
      <c r="O599" s="8"/>
    </row>
    <row r="600" spans="15:15" x14ac:dyDescent="0.2">
      <c r="O600" s="8"/>
    </row>
    <row r="601" spans="15:15" x14ac:dyDescent="0.2">
      <c r="O601" s="8"/>
    </row>
    <row r="602" spans="15:15" x14ac:dyDescent="0.2">
      <c r="O602" s="8"/>
    </row>
    <row r="603" spans="15:15" x14ac:dyDescent="0.2">
      <c r="O603" s="8"/>
    </row>
    <row r="604" spans="15:15" x14ac:dyDescent="0.2">
      <c r="O604" s="8"/>
    </row>
    <row r="605" spans="15:15" x14ac:dyDescent="0.2">
      <c r="O605" s="8"/>
    </row>
    <row r="606" spans="15:15" x14ac:dyDescent="0.2">
      <c r="O606" s="8"/>
    </row>
    <row r="607" spans="15:15" x14ac:dyDescent="0.2">
      <c r="O607" s="8"/>
    </row>
    <row r="608" spans="15:15" x14ac:dyDescent="0.2">
      <c r="O608" s="8"/>
    </row>
    <row r="609" spans="15:15" x14ac:dyDescent="0.2">
      <c r="O609" s="8"/>
    </row>
    <row r="610" spans="15:15" x14ac:dyDescent="0.2">
      <c r="O610" s="8"/>
    </row>
    <row r="611" spans="15:15" x14ac:dyDescent="0.2">
      <c r="O611" s="8"/>
    </row>
    <row r="612" spans="15:15" x14ac:dyDescent="0.2">
      <c r="O612" s="8"/>
    </row>
    <row r="613" spans="15:15" x14ac:dyDescent="0.2">
      <c r="O613" s="8"/>
    </row>
    <row r="614" spans="15:15" x14ac:dyDescent="0.2">
      <c r="O614" s="8"/>
    </row>
    <row r="615" spans="15:15" x14ac:dyDescent="0.2">
      <c r="O615" s="8"/>
    </row>
    <row r="616" spans="15:15" x14ac:dyDescent="0.2">
      <c r="O616" s="8"/>
    </row>
    <row r="617" spans="15:15" x14ac:dyDescent="0.2">
      <c r="O617" s="8"/>
    </row>
    <row r="618" spans="15:15" x14ac:dyDescent="0.2">
      <c r="O618" s="8"/>
    </row>
    <row r="619" spans="15:15" x14ac:dyDescent="0.2">
      <c r="O619" s="8"/>
    </row>
    <row r="620" spans="15:15" x14ac:dyDescent="0.2">
      <c r="O620" s="8"/>
    </row>
    <row r="621" spans="15:15" x14ac:dyDescent="0.2">
      <c r="O621" s="8"/>
    </row>
    <row r="622" spans="15:15" x14ac:dyDescent="0.2">
      <c r="O622" s="8"/>
    </row>
    <row r="623" spans="15:15" x14ac:dyDescent="0.2">
      <c r="O623" s="8"/>
    </row>
    <row r="624" spans="15:15" x14ac:dyDescent="0.2">
      <c r="O624" s="8"/>
    </row>
    <row r="625" spans="15:15" x14ac:dyDescent="0.2">
      <c r="O625" s="8"/>
    </row>
    <row r="626" spans="15:15" x14ac:dyDescent="0.2">
      <c r="O626" s="8"/>
    </row>
    <row r="627" spans="15:15" x14ac:dyDescent="0.2">
      <c r="O627" s="8"/>
    </row>
    <row r="628" spans="15:15" x14ac:dyDescent="0.2">
      <c r="O628" s="8"/>
    </row>
    <row r="629" spans="15:15" x14ac:dyDescent="0.2">
      <c r="O629" s="8"/>
    </row>
    <row r="630" spans="15:15" x14ac:dyDescent="0.2">
      <c r="O630" s="8"/>
    </row>
    <row r="631" spans="15:15" x14ac:dyDescent="0.2">
      <c r="O631" s="8"/>
    </row>
    <row r="632" spans="15:15" x14ac:dyDescent="0.2">
      <c r="O632" s="8"/>
    </row>
    <row r="633" spans="15:15" x14ac:dyDescent="0.2">
      <c r="O633" s="8"/>
    </row>
    <row r="634" spans="15:15" x14ac:dyDescent="0.2">
      <c r="O634" s="8"/>
    </row>
    <row r="635" spans="15:15" x14ac:dyDescent="0.2">
      <c r="O635" s="8"/>
    </row>
    <row r="636" spans="15:15" x14ac:dyDescent="0.2">
      <c r="O636" s="8"/>
    </row>
    <row r="637" spans="15:15" x14ac:dyDescent="0.2">
      <c r="O637" s="8"/>
    </row>
    <row r="638" spans="15:15" x14ac:dyDescent="0.2">
      <c r="O638" s="8"/>
    </row>
    <row r="639" spans="15:15" x14ac:dyDescent="0.2">
      <c r="O639" s="8"/>
    </row>
    <row r="640" spans="15:15" x14ac:dyDescent="0.2">
      <c r="O640" s="8"/>
    </row>
    <row r="641" spans="15:15" x14ac:dyDescent="0.2">
      <c r="O641" s="8"/>
    </row>
    <row r="642" spans="15:15" x14ac:dyDescent="0.2">
      <c r="O642" s="8"/>
    </row>
    <row r="643" spans="15:15" x14ac:dyDescent="0.2">
      <c r="O643" s="8"/>
    </row>
    <row r="644" spans="15:15" x14ac:dyDescent="0.2">
      <c r="O644" s="8"/>
    </row>
    <row r="645" spans="15:15" x14ac:dyDescent="0.2">
      <c r="O645" s="8"/>
    </row>
    <row r="646" spans="15:15" x14ac:dyDescent="0.2">
      <c r="O646" s="8"/>
    </row>
    <row r="647" spans="15:15" x14ac:dyDescent="0.2">
      <c r="O647" s="8"/>
    </row>
    <row r="648" spans="15:15" x14ac:dyDescent="0.2">
      <c r="O648" s="8"/>
    </row>
    <row r="649" spans="15:15" x14ac:dyDescent="0.2">
      <c r="O649" s="8"/>
    </row>
    <row r="650" spans="15:15" x14ac:dyDescent="0.2">
      <c r="O650" s="8"/>
    </row>
    <row r="651" spans="15:15" x14ac:dyDescent="0.2">
      <c r="O651" s="8"/>
    </row>
    <row r="652" spans="15:15" x14ac:dyDescent="0.2">
      <c r="O652" s="8"/>
    </row>
    <row r="653" spans="15:15" x14ac:dyDescent="0.2">
      <c r="O653" s="8"/>
    </row>
    <row r="654" spans="15:15" x14ac:dyDescent="0.2">
      <c r="O654" s="8"/>
    </row>
    <row r="655" spans="15:15" x14ac:dyDescent="0.2">
      <c r="O655" s="8"/>
    </row>
    <row r="656" spans="15:15" x14ac:dyDescent="0.2">
      <c r="O656" s="8"/>
    </row>
    <row r="657" spans="15:15" x14ac:dyDescent="0.2">
      <c r="O657" s="8"/>
    </row>
    <row r="658" spans="15:15" x14ac:dyDescent="0.2">
      <c r="O658" s="8"/>
    </row>
    <row r="659" spans="15:15" x14ac:dyDescent="0.2">
      <c r="O659" s="8"/>
    </row>
    <row r="660" spans="15:15" x14ac:dyDescent="0.2">
      <c r="O660" s="8"/>
    </row>
    <row r="661" spans="15:15" x14ac:dyDescent="0.2">
      <c r="O661" s="8"/>
    </row>
    <row r="662" spans="15:15" x14ac:dyDescent="0.2">
      <c r="O662" s="8"/>
    </row>
    <row r="663" spans="15:15" x14ac:dyDescent="0.2">
      <c r="O663" s="8"/>
    </row>
    <row r="664" spans="15:15" x14ac:dyDescent="0.2">
      <c r="O664" s="8"/>
    </row>
    <row r="665" spans="15:15" x14ac:dyDescent="0.2">
      <c r="O665" s="8"/>
    </row>
    <row r="666" spans="15:15" x14ac:dyDescent="0.2">
      <c r="O666" s="8"/>
    </row>
    <row r="667" spans="15:15" x14ac:dyDescent="0.2">
      <c r="O667" s="8"/>
    </row>
    <row r="668" spans="15:15" x14ac:dyDescent="0.2">
      <c r="O668" s="8"/>
    </row>
    <row r="669" spans="15:15" x14ac:dyDescent="0.2">
      <c r="O669" s="8"/>
    </row>
    <row r="670" spans="15:15" x14ac:dyDescent="0.2">
      <c r="O670" s="8"/>
    </row>
    <row r="671" spans="15:15" x14ac:dyDescent="0.2">
      <c r="O671" s="8"/>
    </row>
    <row r="672" spans="15:15" x14ac:dyDescent="0.2">
      <c r="O672" s="8"/>
    </row>
    <row r="673" spans="15:15" x14ac:dyDescent="0.2">
      <c r="O673" s="8"/>
    </row>
    <row r="674" spans="15:15" x14ac:dyDescent="0.2">
      <c r="O674" s="8"/>
    </row>
    <row r="675" spans="15:15" x14ac:dyDescent="0.2">
      <c r="O675" s="8"/>
    </row>
    <row r="676" spans="15:15" x14ac:dyDescent="0.2">
      <c r="O676" s="8"/>
    </row>
    <row r="677" spans="15:15" x14ac:dyDescent="0.2">
      <c r="O677" s="8"/>
    </row>
    <row r="678" spans="15:15" x14ac:dyDescent="0.2">
      <c r="O678" s="8"/>
    </row>
    <row r="679" spans="15:15" x14ac:dyDescent="0.2">
      <c r="O679" s="8"/>
    </row>
    <row r="680" spans="15:15" x14ac:dyDescent="0.2">
      <c r="O680" s="8"/>
    </row>
    <row r="681" spans="15:15" x14ac:dyDescent="0.2">
      <c r="O681" s="8"/>
    </row>
    <row r="682" spans="15:15" x14ac:dyDescent="0.2">
      <c r="O682" s="8"/>
    </row>
    <row r="683" spans="15:15" x14ac:dyDescent="0.2">
      <c r="O683" s="8"/>
    </row>
    <row r="684" spans="15:15" x14ac:dyDescent="0.2">
      <c r="O684" s="8"/>
    </row>
    <row r="685" spans="15:15" x14ac:dyDescent="0.2">
      <c r="O685" s="8"/>
    </row>
    <row r="686" spans="15:15" x14ac:dyDescent="0.2">
      <c r="O686" s="8"/>
    </row>
    <row r="687" spans="15:15" x14ac:dyDescent="0.2">
      <c r="O687" s="8"/>
    </row>
    <row r="688" spans="15:15" x14ac:dyDescent="0.2">
      <c r="O688" s="8"/>
    </row>
    <row r="689" spans="15:15" x14ac:dyDescent="0.2">
      <c r="O689" s="8"/>
    </row>
    <row r="690" spans="15:15" x14ac:dyDescent="0.2">
      <c r="O690" s="8"/>
    </row>
    <row r="691" spans="15:15" x14ac:dyDescent="0.2">
      <c r="O691" s="8"/>
    </row>
    <row r="692" spans="15:15" x14ac:dyDescent="0.2">
      <c r="O692" s="8"/>
    </row>
    <row r="693" spans="15:15" x14ac:dyDescent="0.2">
      <c r="O693" s="8"/>
    </row>
    <row r="694" spans="15:15" x14ac:dyDescent="0.2">
      <c r="O694" s="8"/>
    </row>
    <row r="695" spans="15:15" x14ac:dyDescent="0.2">
      <c r="O695" s="8"/>
    </row>
    <row r="696" spans="15:15" x14ac:dyDescent="0.2">
      <c r="O696" s="8"/>
    </row>
    <row r="697" spans="15:15" x14ac:dyDescent="0.2">
      <c r="O697" s="8"/>
    </row>
    <row r="698" spans="15:15" x14ac:dyDescent="0.2">
      <c r="O698" s="8"/>
    </row>
    <row r="699" spans="15:15" x14ac:dyDescent="0.2">
      <c r="O699" s="8"/>
    </row>
    <row r="700" spans="15:15" x14ac:dyDescent="0.2">
      <c r="O700" s="8"/>
    </row>
    <row r="701" spans="15:15" x14ac:dyDescent="0.2">
      <c r="O701" s="8"/>
    </row>
    <row r="702" spans="15:15" x14ac:dyDescent="0.2">
      <c r="O702" s="8"/>
    </row>
    <row r="703" spans="15:15" x14ac:dyDescent="0.2">
      <c r="O703" s="8"/>
    </row>
    <row r="704" spans="15:15" x14ac:dyDescent="0.2">
      <c r="O704" s="8"/>
    </row>
    <row r="705" spans="15:15" x14ac:dyDescent="0.2">
      <c r="O705" s="8"/>
    </row>
    <row r="706" spans="15:15" x14ac:dyDescent="0.2">
      <c r="O706" s="8"/>
    </row>
    <row r="707" spans="15:15" x14ac:dyDescent="0.2">
      <c r="O707" s="8"/>
    </row>
    <row r="708" spans="15:15" x14ac:dyDescent="0.2">
      <c r="O708" s="8"/>
    </row>
    <row r="709" spans="15:15" x14ac:dyDescent="0.2">
      <c r="O709" s="8"/>
    </row>
    <row r="710" spans="15:15" x14ac:dyDescent="0.2">
      <c r="O710" s="8"/>
    </row>
    <row r="711" spans="15:15" x14ac:dyDescent="0.2">
      <c r="O711" s="8"/>
    </row>
    <row r="712" spans="15:15" x14ac:dyDescent="0.2">
      <c r="O712" s="8"/>
    </row>
    <row r="713" spans="15:15" x14ac:dyDescent="0.2">
      <c r="O713" s="8"/>
    </row>
    <row r="714" spans="15:15" x14ac:dyDescent="0.2">
      <c r="O714" s="8"/>
    </row>
    <row r="715" spans="15:15" x14ac:dyDescent="0.2">
      <c r="O715" s="8"/>
    </row>
    <row r="716" spans="15:15" x14ac:dyDescent="0.2">
      <c r="O716" s="8"/>
    </row>
    <row r="717" spans="15:15" x14ac:dyDescent="0.2">
      <c r="O717" s="8"/>
    </row>
    <row r="718" spans="15:15" x14ac:dyDescent="0.2">
      <c r="O718" s="8"/>
    </row>
    <row r="719" spans="15:15" x14ac:dyDescent="0.2">
      <c r="O719" s="8"/>
    </row>
    <row r="720" spans="15:15" x14ac:dyDescent="0.2">
      <c r="O720" s="8"/>
    </row>
    <row r="721" spans="15:15" x14ac:dyDescent="0.2">
      <c r="O721" s="8"/>
    </row>
    <row r="722" spans="15:15" x14ac:dyDescent="0.2">
      <c r="O722" s="8"/>
    </row>
    <row r="723" spans="15:15" x14ac:dyDescent="0.2">
      <c r="O723" s="8"/>
    </row>
    <row r="724" spans="15:15" x14ac:dyDescent="0.2">
      <c r="O724" s="8"/>
    </row>
    <row r="725" spans="15:15" x14ac:dyDescent="0.2">
      <c r="O725" s="8"/>
    </row>
    <row r="726" spans="15:15" x14ac:dyDescent="0.2">
      <c r="O726" s="8"/>
    </row>
    <row r="727" spans="15:15" x14ac:dyDescent="0.2">
      <c r="O727" s="8"/>
    </row>
    <row r="728" spans="15:15" x14ac:dyDescent="0.2">
      <c r="O728" s="8"/>
    </row>
    <row r="729" spans="15:15" x14ac:dyDescent="0.2">
      <c r="O729" s="8"/>
    </row>
    <row r="730" spans="15:15" x14ac:dyDescent="0.2">
      <c r="O730" s="8"/>
    </row>
    <row r="731" spans="15:15" x14ac:dyDescent="0.2">
      <c r="O731" s="8"/>
    </row>
    <row r="732" spans="15:15" x14ac:dyDescent="0.2">
      <c r="O732" s="8"/>
    </row>
    <row r="733" spans="15:15" x14ac:dyDescent="0.2">
      <c r="O733" s="8"/>
    </row>
    <row r="734" spans="15:15" x14ac:dyDescent="0.2">
      <c r="O734" s="8"/>
    </row>
    <row r="735" spans="15:15" x14ac:dyDescent="0.2">
      <c r="O735" s="8"/>
    </row>
    <row r="736" spans="15:15" x14ac:dyDescent="0.2">
      <c r="O736" s="8"/>
    </row>
    <row r="737" spans="15:15" x14ac:dyDescent="0.2">
      <c r="O737" s="8"/>
    </row>
    <row r="738" spans="15:15" x14ac:dyDescent="0.2">
      <c r="O738" s="8"/>
    </row>
    <row r="739" spans="15:15" x14ac:dyDescent="0.2">
      <c r="O739" s="8"/>
    </row>
    <row r="740" spans="15:15" x14ac:dyDescent="0.2">
      <c r="O740" s="8"/>
    </row>
    <row r="741" spans="15:15" x14ac:dyDescent="0.2">
      <c r="O741" s="8"/>
    </row>
    <row r="742" spans="15:15" x14ac:dyDescent="0.2">
      <c r="O742" s="8"/>
    </row>
    <row r="743" spans="15:15" x14ac:dyDescent="0.2">
      <c r="O743" s="8"/>
    </row>
    <row r="744" spans="15:15" x14ac:dyDescent="0.2">
      <c r="O744" s="8"/>
    </row>
    <row r="745" spans="15:15" x14ac:dyDescent="0.2">
      <c r="O745" s="8"/>
    </row>
    <row r="746" spans="15:15" x14ac:dyDescent="0.2">
      <c r="O746" s="8"/>
    </row>
    <row r="747" spans="15:15" x14ac:dyDescent="0.2">
      <c r="O747" s="8"/>
    </row>
    <row r="748" spans="15:15" x14ac:dyDescent="0.2">
      <c r="O748" s="8"/>
    </row>
    <row r="749" spans="15:15" x14ac:dyDescent="0.2">
      <c r="O749" s="8"/>
    </row>
    <row r="750" spans="15:15" x14ac:dyDescent="0.2">
      <c r="O750" s="8"/>
    </row>
    <row r="751" spans="15:15" x14ac:dyDescent="0.2">
      <c r="O751" s="8"/>
    </row>
    <row r="752" spans="15:15" x14ac:dyDescent="0.2">
      <c r="O752" s="8"/>
    </row>
    <row r="753" spans="15:15" x14ac:dyDescent="0.2">
      <c r="O753" s="8"/>
    </row>
    <row r="754" spans="15:15" x14ac:dyDescent="0.2">
      <c r="O754" s="8"/>
    </row>
    <row r="755" spans="15:15" x14ac:dyDescent="0.2">
      <c r="O755" s="8"/>
    </row>
    <row r="756" spans="15:15" x14ac:dyDescent="0.2">
      <c r="O756" s="8"/>
    </row>
    <row r="757" spans="15:15" x14ac:dyDescent="0.2">
      <c r="O757" s="8"/>
    </row>
    <row r="758" spans="15:15" x14ac:dyDescent="0.2">
      <c r="O758" s="8"/>
    </row>
    <row r="759" spans="15:15" x14ac:dyDescent="0.2">
      <c r="O759" s="8"/>
    </row>
    <row r="760" spans="15:15" x14ac:dyDescent="0.2">
      <c r="O760" s="8"/>
    </row>
    <row r="761" spans="15:15" x14ac:dyDescent="0.2">
      <c r="O761" s="8"/>
    </row>
    <row r="762" spans="15:15" x14ac:dyDescent="0.2">
      <c r="O762" s="8"/>
    </row>
    <row r="763" spans="15:15" x14ac:dyDescent="0.2">
      <c r="O763" s="8"/>
    </row>
    <row r="764" spans="15:15" x14ac:dyDescent="0.2">
      <c r="O764" s="8"/>
    </row>
    <row r="765" spans="15:15" x14ac:dyDescent="0.2">
      <c r="O765" s="8"/>
    </row>
    <row r="766" spans="15:15" x14ac:dyDescent="0.2">
      <c r="O766" s="8"/>
    </row>
    <row r="767" spans="15:15" x14ac:dyDescent="0.2">
      <c r="O767" s="8"/>
    </row>
    <row r="768" spans="15:15" x14ac:dyDescent="0.2">
      <c r="O768" s="8"/>
    </row>
    <row r="769" spans="15:15" x14ac:dyDescent="0.2">
      <c r="O769" s="8"/>
    </row>
    <row r="770" spans="15:15" x14ac:dyDescent="0.2">
      <c r="O770" s="8"/>
    </row>
    <row r="771" spans="15:15" x14ac:dyDescent="0.2">
      <c r="O771" s="8"/>
    </row>
    <row r="772" spans="15:15" x14ac:dyDescent="0.2">
      <c r="O772" s="8"/>
    </row>
    <row r="773" spans="15:15" x14ac:dyDescent="0.2">
      <c r="O773" s="8"/>
    </row>
    <row r="774" spans="15:15" x14ac:dyDescent="0.2">
      <c r="O774" s="8"/>
    </row>
    <row r="775" spans="15:15" x14ac:dyDescent="0.2">
      <c r="O775" s="8"/>
    </row>
    <row r="776" spans="15:15" x14ac:dyDescent="0.2">
      <c r="O776" s="8"/>
    </row>
    <row r="777" spans="15:15" x14ac:dyDescent="0.2">
      <c r="O777" s="8"/>
    </row>
    <row r="778" spans="15:15" x14ac:dyDescent="0.2">
      <c r="O778" s="8"/>
    </row>
    <row r="779" spans="15:15" x14ac:dyDescent="0.2">
      <c r="O779" s="8"/>
    </row>
    <row r="780" spans="15:15" x14ac:dyDescent="0.2">
      <c r="O780" s="8"/>
    </row>
    <row r="781" spans="15:15" x14ac:dyDescent="0.2">
      <c r="O781" s="8"/>
    </row>
    <row r="782" spans="15:15" x14ac:dyDescent="0.2">
      <c r="O782" s="8"/>
    </row>
    <row r="783" spans="15:15" x14ac:dyDescent="0.2">
      <c r="O783" s="8"/>
    </row>
    <row r="784" spans="15:15" x14ac:dyDescent="0.2">
      <c r="O784" s="8"/>
    </row>
    <row r="785" spans="15:15" x14ac:dyDescent="0.2">
      <c r="O785" s="8"/>
    </row>
    <row r="786" spans="15:15" x14ac:dyDescent="0.2">
      <c r="O786" s="8"/>
    </row>
    <row r="787" spans="15:15" x14ac:dyDescent="0.2">
      <c r="O787" s="8"/>
    </row>
    <row r="788" spans="15:15" x14ac:dyDescent="0.2">
      <c r="O788" s="8"/>
    </row>
    <row r="789" spans="15:15" x14ac:dyDescent="0.2">
      <c r="O789" s="8"/>
    </row>
    <row r="790" spans="15:15" x14ac:dyDescent="0.2">
      <c r="O790" s="8"/>
    </row>
    <row r="791" spans="15:15" x14ac:dyDescent="0.2">
      <c r="O791" s="8"/>
    </row>
    <row r="792" spans="15:15" x14ac:dyDescent="0.2">
      <c r="O792" s="8"/>
    </row>
    <row r="793" spans="15:15" x14ac:dyDescent="0.2">
      <c r="O793" s="8"/>
    </row>
    <row r="794" spans="15:15" x14ac:dyDescent="0.2">
      <c r="O794" s="8"/>
    </row>
    <row r="795" spans="15:15" x14ac:dyDescent="0.2">
      <c r="O795" s="8"/>
    </row>
    <row r="796" spans="15:15" x14ac:dyDescent="0.2">
      <c r="O796" s="8"/>
    </row>
    <row r="797" spans="15:15" x14ac:dyDescent="0.2">
      <c r="O797" s="8"/>
    </row>
    <row r="798" spans="15:15" x14ac:dyDescent="0.2">
      <c r="O798" s="8"/>
    </row>
    <row r="799" spans="15:15" x14ac:dyDescent="0.2">
      <c r="O799" s="8"/>
    </row>
    <row r="800" spans="15:15" x14ac:dyDescent="0.2">
      <c r="O800" s="8"/>
    </row>
    <row r="801" spans="15:15" x14ac:dyDescent="0.2">
      <c r="O801" s="8"/>
    </row>
    <row r="802" spans="15:15" x14ac:dyDescent="0.2">
      <c r="O802" s="8"/>
    </row>
    <row r="803" spans="15:15" x14ac:dyDescent="0.2">
      <c r="O803" s="8"/>
    </row>
    <row r="804" spans="15:15" x14ac:dyDescent="0.2">
      <c r="O804" s="8"/>
    </row>
    <row r="805" spans="15:15" x14ac:dyDescent="0.2">
      <c r="O805" s="8"/>
    </row>
    <row r="806" spans="15:15" x14ac:dyDescent="0.2">
      <c r="O806" s="8"/>
    </row>
    <row r="807" spans="15:15" x14ac:dyDescent="0.2">
      <c r="O807" s="8"/>
    </row>
    <row r="808" spans="15:15" x14ac:dyDescent="0.2">
      <c r="O808" s="8"/>
    </row>
    <row r="809" spans="15:15" x14ac:dyDescent="0.2">
      <c r="O809" s="8"/>
    </row>
    <row r="810" spans="15:15" x14ac:dyDescent="0.2">
      <c r="O810" s="8"/>
    </row>
    <row r="811" spans="15:15" x14ac:dyDescent="0.2">
      <c r="O811" s="8"/>
    </row>
    <row r="812" spans="15:15" x14ac:dyDescent="0.2">
      <c r="O812" s="8"/>
    </row>
    <row r="813" spans="15:15" x14ac:dyDescent="0.2">
      <c r="O813" s="8"/>
    </row>
    <row r="814" spans="15:15" x14ac:dyDescent="0.2">
      <c r="O814" s="8"/>
    </row>
    <row r="815" spans="15:15" x14ac:dyDescent="0.2">
      <c r="O815" s="8"/>
    </row>
    <row r="816" spans="15:15" x14ac:dyDescent="0.2">
      <c r="O816" s="8"/>
    </row>
    <row r="817" spans="15:15" x14ac:dyDescent="0.2">
      <c r="O817" s="8"/>
    </row>
    <row r="818" spans="15:15" x14ac:dyDescent="0.2">
      <c r="O818" s="8"/>
    </row>
    <row r="819" spans="15:15" x14ac:dyDescent="0.2">
      <c r="O819" s="8"/>
    </row>
    <row r="820" spans="15:15" x14ac:dyDescent="0.2">
      <c r="O820" s="8"/>
    </row>
    <row r="821" spans="15:15" x14ac:dyDescent="0.2">
      <c r="O821" s="8"/>
    </row>
    <row r="822" spans="15:15" x14ac:dyDescent="0.2">
      <c r="O822" s="8"/>
    </row>
    <row r="823" spans="15:15" x14ac:dyDescent="0.2">
      <c r="O823" s="8"/>
    </row>
    <row r="824" spans="15:15" x14ac:dyDescent="0.2">
      <c r="O824" s="8"/>
    </row>
    <row r="825" spans="15:15" x14ac:dyDescent="0.2">
      <c r="O825" s="8"/>
    </row>
    <row r="826" spans="15:15" x14ac:dyDescent="0.2">
      <c r="O826" s="8"/>
    </row>
    <row r="827" spans="15:15" x14ac:dyDescent="0.2">
      <c r="O827" s="8"/>
    </row>
    <row r="828" spans="15:15" x14ac:dyDescent="0.2">
      <c r="O828" s="8"/>
    </row>
    <row r="829" spans="15:15" x14ac:dyDescent="0.2">
      <c r="O829" s="8"/>
    </row>
    <row r="830" spans="15:15" x14ac:dyDescent="0.2">
      <c r="O830" s="8"/>
    </row>
    <row r="831" spans="15:15" x14ac:dyDescent="0.2">
      <c r="O831" s="8"/>
    </row>
    <row r="832" spans="15:15" x14ac:dyDescent="0.2">
      <c r="O832" s="8"/>
    </row>
    <row r="833" spans="15:15" x14ac:dyDescent="0.2">
      <c r="O833" s="8"/>
    </row>
    <row r="834" spans="15:15" x14ac:dyDescent="0.2">
      <c r="O834" s="8"/>
    </row>
    <row r="835" spans="15:15" x14ac:dyDescent="0.2">
      <c r="O835" s="8"/>
    </row>
    <row r="836" spans="15:15" x14ac:dyDescent="0.2">
      <c r="O836" s="8"/>
    </row>
    <row r="837" spans="15:15" x14ac:dyDescent="0.2">
      <c r="O837" s="8"/>
    </row>
    <row r="838" spans="15:15" x14ac:dyDescent="0.2">
      <c r="O838" s="8"/>
    </row>
    <row r="839" spans="15:15" x14ac:dyDescent="0.2">
      <c r="O839" s="8"/>
    </row>
    <row r="840" spans="15:15" x14ac:dyDescent="0.2">
      <c r="O840" s="8"/>
    </row>
    <row r="841" spans="15:15" x14ac:dyDescent="0.2">
      <c r="O841" s="8"/>
    </row>
    <row r="842" spans="15:15" x14ac:dyDescent="0.2">
      <c r="O842" s="8"/>
    </row>
    <row r="843" spans="15:15" x14ac:dyDescent="0.2">
      <c r="O843" s="8"/>
    </row>
    <row r="844" spans="15:15" x14ac:dyDescent="0.2">
      <c r="O844" s="8"/>
    </row>
    <row r="845" spans="15:15" x14ac:dyDescent="0.2">
      <c r="O845" s="8"/>
    </row>
    <row r="846" spans="15:15" x14ac:dyDescent="0.2">
      <c r="O846" s="8"/>
    </row>
    <row r="847" spans="15:15" x14ac:dyDescent="0.2">
      <c r="O847" s="8"/>
    </row>
    <row r="848" spans="15:15" x14ac:dyDescent="0.2">
      <c r="O848" s="8"/>
    </row>
    <row r="849" spans="15:15" x14ac:dyDescent="0.2">
      <c r="O849" s="8"/>
    </row>
    <row r="850" spans="15:15" x14ac:dyDescent="0.2">
      <c r="O850" s="8"/>
    </row>
    <row r="851" spans="15:15" x14ac:dyDescent="0.2">
      <c r="O851" s="8"/>
    </row>
    <row r="852" spans="15:15" x14ac:dyDescent="0.2">
      <c r="O852" s="8"/>
    </row>
    <row r="853" spans="15:15" x14ac:dyDescent="0.2">
      <c r="O853" s="8"/>
    </row>
    <row r="854" spans="15:15" x14ac:dyDescent="0.2">
      <c r="O854" s="8"/>
    </row>
    <row r="855" spans="15:15" x14ac:dyDescent="0.2">
      <c r="O855" s="8"/>
    </row>
    <row r="856" spans="15:15" x14ac:dyDescent="0.2">
      <c r="O856" s="8"/>
    </row>
    <row r="857" spans="15:15" x14ac:dyDescent="0.2">
      <c r="O857" s="8"/>
    </row>
    <row r="858" spans="15:15" x14ac:dyDescent="0.2">
      <c r="O858" s="8"/>
    </row>
    <row r="859" spans="15:15" x14ac:dyDescent="0.2">
      <c r="O859" s="8"/>
    </row>
    <row r="860" spans="15:15" x14ac:dyDescent="0.2">
      <c r="O860" s="8"/>
    </row>
    <row r="861" spans="15:15" x14ac:dyDescent="0.2">
      <c r="O861" s="8"/>
    </row>
    <row r="862" spans="15:15" x14ac:dyDescent="0.2">
      <c r="O862" s="8"/>
    </row>
    <row r="863" spans="15:15" x14ac:dyDescent="0.2">
      <c r="O863" s="8"/>
    </row>
    <row r="864" spans="15:15" x14ac:dyDescent="0.2">
      <c r="O864" s="8"/>
    </row>
    <row r="865" spans="15:15" x14ac:dyDescent="0.2">
      <c r="O865" s="8"/>
    </row>
    <row r="866" spans="15:15" x14ac:dyDescent="0.2">
      <c r="O866" s="8"/>
    </row>
    <row r="867" spans="15:15" x14ac:dyDescent="0.2">
      <c r="O867" s="8"/>
    </row>
    <row r="868" spans="15:15" x14ac:dyDescent="0.2">
      <c r="O868" s="8"/>
    </row>
    <row r="869" spans="15:15" x14ac:dyDescent="0.2">
      <c r="O869" s="8"/>
    </row>
    <row r="870" spans="15:15" x14ac:dyDescent="0.2">
      <c r="O870" s="8"/>
    </row>
    <row r="871" spans="15:15" x14ac:dyDescent="0.2">
      <c r="O871" s="8"/>
    </row>
    <row r="872" spans="15:15" x14ac:dyDescent="0.2">
      <c r="O872" s="8"/>
    </row>
    <row r="873" spans="15:15" x14ac:dyDescent="0.2">
      <c r="O873" s="8"/>
    </row>
    <row r="874" spans="15:15" x14ac:dyDescent="0.2">
      <c r="O874" s="8"/>
    </row>
    <row r="875" spans="15:15" x14ac:dyDescent="0.2">
      <c r="O875" s="8"/>
    </row>
    <row r="876" spans="15:15" x14ac:dyDescent="0.2">
      <c r="O876" s="8"/>
    </row>
    <row r="877" spans="15:15" x14ac:dyDescent="0.2">
      <c r="O877" s="8"/>
    </row>
    <row r="878" spans="15:15" x14ac:dyDescent="0.2">
      <c r="O878" s="8"/>
    </row>
    <row r="879" spans="15:15" x14ac:dyDescent="0.2">
      <c r="O879" s="8"/>
    </row>
    <row r="880" spans="15:15" x14ac:dyDescent="0.2">
      <c r="O880" s="8"/>
    </row>
    <row r="881" spans="15:15" x14ac:dyDescent="0.2">
      <c r="O881" s="8"/>
    </row>
    <row r="882" spans="15:15" x14ac:dyDescent="0.2">
      <c r="O882" s="8"/>
    </row>
    <row r="883" spans="15:15" x14ac:dyDescent="0.2">
      <c r="O883" s="8"/>
    </row>
    <row r="884" spans="15:15" x14ac:dyDescent="0.2">
      <c r="O884" s="8"/>
    </row>
    <row r="885" spans="15:15" x14ac:dyDescent="0.2">
      <c r="O885" s="8"/>
    </row>
    <row r="886" spans="15:15" x14ac:dyDescent="0.2">
      <c r="O886" s="8"/>
    </row>
    <row r="887" spans="15:15" x14ac:dyDescent="0.2">
      <c r="O887" s="8"/>
    </row>
    <row r="888" spans="15:15" x14ac:dyDescent="0.2">
      <c r="O888" s="8"/>
    </row>
    <row r="889" spans="15:15" x14ac:dyDescent="0.2">
      <c r="O889" s="8"/>
    </row>
    <row r="890" spans="15:15" x14ac:dyDescent="0.2">
      <c r="O890" s="8"/>
    </row>
    <row r="891" spans="15:15" x14ac:dyDescent="0.2">
      <c r="O891" s="8"/>
    </row>
    <row r="892" spans="15:15" x14ac:dyDescent="0.2">
      <c r="O892" s="8"/>
    </row>
    <row r="893" spans="15:15" x14ac:dyDescent="0.2">
      <c r="O893" s="8"/>
    </row>
    <row r="894" spans="15:15" x14ac:dyDescent="0.2">
      <c r="O894" s="8"/>
    </row>
    <row r="895" spans="15:15" x14ac:dyDescent="0.2">
      <c r="O895" s="8"/>
    </row>
    <row r="896" spans="15:15" x14ac:dyDescent="0.2">
      <c r="O896" s="8"/>
    </row>
    <row r="897" spans="15:15" x14ac:dyDescent="0.2">
      <c r="O897" s="8"/>
    </row>
    <row r="898" spans="15:15" x14ac:dyDescent="0.2">
      <c r="O898" s="8"/>
    </row>
    <row r="899" spans="15:15" x14ac:dyDescent="0.2">
      <c r="O899" s="8"/>
    </row>
    <row r="900" spans="15:15" x14ac:dyDescent="0.2">
      <c r="O900" s="8"/>
    </row>
    <row r="901" spans="15:15" x14ac:dyDescent="0.2">
      <c r="O901" s="8"/>
    </row>
    <row r="902" spans="15:15" x14ac:dyDescent="0.2">
      <c r="O902" s="8"/>
    </row>
    <row r="903" spans="15:15" x14ac:dyDescent="0.2">
      <c r="O903" s="8"/>
    </row>
    <row r="904" spans="15:15" x14ac:dyDescent="0.2">
      <c r="O904" s="8"/>
    </row>
    <row r="905" spans="15:15" x14ac:dyDescent="0.2">
      <c r="O905" s="8"/>
    </row>
    <row r="906" spans="15:15" x14ac:dyDescent="0.2">
      <c r="O906" s="8"/>
    </row>
    <row r="907" spans="15:15" x14ac:dyDescent="0.2">
      <c r="O907" s="8"/>
    </row>
    <row r="908" spans="15:15" x14ac:dyDescent="0.2">
      <c r="O908" s="8"/>
    </row>
    <row r="909" spans="15:15" x14ac:dyDescent="0.2">
      <c r="O909" s="8"/>
    </row>
    <row r="910" spans="15:15" x14ac:dyDescent="0.2">
      <c r="O910" s="8"/>
    </row>
    <row r="911" spans="15:15" x14ac:dyDescent="0.2">
      <c r="O911" s="8"/>
    </row>
    <row r="912" spans="15:15" x14ac:dyDescent="0.2">
      <c r="O912" s="8"/>
    </row>
    <row r="913" spans="15:15" x14ac:dyDescent="0.2">
      <c r="O913" s="8"/>
    </row>
    <row r="914" spans="15:15" x14ac:dyDescent="0.2">
      <c r="O914" s="8"/>
    </row>
    <row r="915" spans="15:15" x14ac:dyDescent="0.2">
      <c r="O915" s="8"/>
    </row>
    <row r="916" spans="15:15" x14ac:dyDescent="0.2">
      <c r="O916" s="8"/>
    </row>
    <row r="917" spans="15:15" x14ac:dyDescent="0.2">
      <c r="O917" s="8"/>
    </row>
    <row r="918" spans="15:15" x14ac:dyDescent="0.2">
      <c r="O918" s="8"/>
    </row>
    <row r="919" spans="15:15" x14ac:dyDescent="0.2">
      <c r="O919" s="8"/>
    </row>
    <row r="920" spans="15:15" x14ac:dyDescent="0.2">
      <c r="O920" s="8"/>
    </row>
    <row r="921" spans="15:15" x14ac:dyDescent="0.2">
      <c r="O921" s="8"/>
    </row>
    <row r="922" spans="15:15" x14ac:dyDescent="0.2">
      <c r="O922" s="8"/>
    </row>
    <row r="923" spans="15:15" x14ac:dyDescent="0.2">
      <c r="O923" s="8"/>
    </row>
    <row r="924" spans="15:15" x14ac:dyDescent="0.2">
      <c r="O924" s="8"/>
    </row>
    <row r="925" spans="15:15" x14ac:dyDescent="0.2">
      <c r="O925" s="8"/>
    </row>
    <row r="926" spans="15:15" x14ac:dyDescent="0.2">
      <c r="O926" s="8"/>
    </row>
    <row r="927" spans="15:15" x14ac:dyDescent="0.2">
      <c r="O927" s="8"/>
    </row>
    <row r="928" spans="15:15" x14ac:dyDescent="0.2">
      <c r="O928" s="8"/>
    </row>
    <row r="929" spans="15:15" x14ac:dyDescent="0.2">
      <c r="O929" s="8"/>
    </row>
    <row r="930" spans="15:15" x14ac:dyDescent="0.2">
      <c r="O930" s="8"/>
    </row>
    <row r="931" spans="15:15" x14ac:dyDescent="0.2">
      <c r="O931" s="8"/>
    </row>
    <row r="932" spans="15:15" x14ac:dyDescent="0.2">
      <c r="O932" s="8"/>
    </row>
    <row r="933" spans="15:15" x14ac:dyDescent="0.2">
      <c r="O933" s="8"/>
    </row>
    <row r="934" spans="15:15" x14ac:dyDescent="0.2">
      <c r="O934" s="8"/>
    </row>
    <row r="935" spans="15:15" x14ac:dyDescent="0.2">
      <c r="O935" s="8"/>
    </row>
    <row r="936" spans="15:15" x14ac:dyDescent="0.2">
      <c r="O936" s="8"/>
    </row>
    <row r="937" spans="15:15" x14ac:dyDescent="0.2">
      <c r="O937" s="8"/>
    </row>
    <row r="938" spans="15:15" x14ac:dyDescent="0.2">
      <c r="O938" s="8"/>
    </row>
    <row r="939" spans="15:15" x14ac:dyDescent="0.2">
      <c r="O939" s="8"/>
    </row>
    <row r="940" spans="15:15" x14ac:dyDescent="0.2">
      <c r="O940" s="8"/>
    </row>
    <row r="941" spans="15:15" x14ac:dyDescent="0.2">
      <c r="O941" s="8"/>
    </row>
    <row r="942" spans="15:15" x14ac:dyDescent="0.2">
      <c r="O942" s="8"/>
    </row>
    <row r="943" spans="15:15" x14ac:dyDescent="0.2">
      <c r="O943" s="8"/>
    </row>
    <row r="944" spans="15:15" x14ac:dyDescent="0.2">
      <c r="O944" s="8"/>
    </row>
    <row r="945" spans="15:15" x14ac:dyDescent="0.2">
      <c r="O945" s="8"/>
    </row>
    <row r="946" spans="15:15" x14ac:dyDescent="0.2">
      <c r="O946" s="8"/>
    </row>
    <row r="947" spans="15:15" x14ac:dyDescent="0.2">
      <c r="O947" s="8"/>
    </row>
    <row r="948" spans="15:15" x14ac:dyDescent="0.2">
      <c r="O948" s="8"/>
    </row>
    <row r="949" spans="15:15" x14ac:dyDescent="0.2">
      <c r="O949" s="8"/>
    </row>
    <row r="950" spans="15:15" x14ac:dyDescent="0.2">
      <c r="O950" s="8"/>
    </row>
    <row r="951" spans="15:15" x14ac:dyDescent="0.2">
      <c r="O951" s="8"/>
    </row>
    <row r="952" spans="15:15" x14ac:dyDescent="0.2">
      <c r="O952" s="8"/>
    </row>
    <row r="953" spans="15:15" x14ac:dyDescent="0.2">
      <c r="O953" s="8"/>
    </row>
    <row r="954" spans="15:15" x14ac:dyDescent="0.2">
      <c r="O954" s="8"/>
    </row>
    <row r="955" spans="15:15" x14ac:dyDescent="0.2">
      <c r="O955" s="8"/>
    </row>
    <row r="956" spans="15:15" x14ac:dyDescent="0.2">
      <c r="O956" s="8"/>
    </row>
    <row r="957" spans="15:15" x14ac:dyDescent="0.2">
      <c r="O957" s="8"/>
    </row>
    <row r="958" spans="15:15" x14ac:dyDescent="0.2">
      <c r="O958" s="8"/>
    </row>
    <row r="959" spans="15:15" x14ac:dyDescent="0.2">
      <c r="O959" s="8"/>
    </row>
    <row r="960" spans="15:15" x14ac:dyDescent="0.2">
      <c r="O960" s="8"/>
    </row>
    <row r="961" spans="15:15" x14ac:dyDescent="0.2">
      <c r="O961" s="8"/>
    </row>
    <row r="962" spans="15:15" x14ac:dyDescent="0.2">
      <c r="O962" s="8"/>
    </row>
    <row r="963" spans="15:15" x14ac:dyDescent="0.2">
      <c r="O963" s="8"/>
    </row>
    <row r="964" spans="15:15" x14ac:dyDescent="0.2">
      <c r="O964" s="8"/>
    </row>
    <row r="965" spans="15:15" x14ac:dyDescent="0.2">
      <c r="O965" s="8"/>
    </row>
    <row r="966" spans="15:15" x14ac:dyDescent="0.2">
      <c r="O966" s="8"/>
    </row>
    <row r="967" spans="15:15" x14ac:dyDescent="0.2">
      <c r="O967" s="8"/>
    </row>
    <row r="968" spans="15:15" x14ac:dyDescent="0.2">
      <c r="O968" s="8"/>
    </row>
    <row r="969" spans="15:15" x14ac:dyDescent="0.2">
      <c r="O969" s="8"/>
    </row>
    <row r="970" spans="15:15" x14ac:dyDescent="0.2">
      <c r="O970" s="8"/>
    </row>
    <row r="971" spans="15:15" x14ac:dyDescent="0.2">
      <c r="O971" s="8"/>
    </row>
    <row r="972" spans="15:15" x14ac:dyDescent="0.2">
      <c r="O972" s="8"/>
    </row>
    <row r="973" spans="15:15" x14ac:dyDescent="0.2">
      <c r="O973" s="8"/>
    </row>
    <row r="974" spans="15:15" x14ac:dyDescent="0.2">
      <c r="O974" s="8"/>
    </row>
    <row r="975" spans="15:15" x14ac:dyDescent="0.2">
      <c r="O975" s="8"/>
    </row>
    <row r="976" spans="15:15" x14ac:dyDescent="0.2">
      <c r="O976" s="8"/>
    </row>
    <row r="977" spans="15:15" x14ac:dyDescent="0.2">
      <c r="O977" s="8"/>
    </row>
    <row r="978" spans="15:15" x14ac:dyDescent="0.2">
      <c r="O978" s="8"/>
    </row>
    <row r="979" spans="15:15" x14ac:dyDescent="0.2">
      <c r="O979" s="8"/>
    </row>
    <row r="980" spans="15:15" x14ac:dyDescent="0.2">
      <c r="O980" s="8"/>
    </row>
    <row r="981" spans="15:15" x14ac:dyDescent="0.2">
      <c r="O981" s="8"/>
    </row>
    <row r="982" spans="15:15" x14ac:dyDescent="0.2">
      <c r="O982" s="8"/>
    </row>
    <row r="983" spans="15:15" x14ac:dyDescent="0.2">
      <c r="O983" s="8"/>
    </row>
    <row r="984" spans="15:15" x14ac:dyDescent="0.2">
      <c r="O984" s="8"/>
    </row>
    <row r="985" spans="15:15" x14ac:dyDescent="0.2">
      <c r="O985" s="8"/>
    </row>
    <row r="986" spans="15:15" x14ac:dyDescent="0.2">
      <c r="O986" s="8"/>
    </row>
    <row r="987" spans="15:15" x14ac:dyDescent="0.2">
      <c r="O987" s="8"/>
    </row>
    <row r="988" spans="15:15" x14ac:dyDescent="0.2">
      <c r="O988" s="8"/>
    </row>
    <row r="989" spans="15:15" x14ac:dyDescent="0.2">
      <c r="O989" s="8"/>
    </row>
    <row r="990" spans="15:15" x14ac:dyDescent="0.2">
      <c r="O990" s="8"/>
    </row>
    <row r="991" spans="15:15" x14ac:dyDescent="0.2">
      <c r="O991" s="8"/>
    </row>
    <row r="992" spans="15:15" x14ac:dyDescent="0.2">
      <c r="O992" s="8"/>
    </row>
    <row r="993" spans="15:15" x14ac:dyDescent="0.2">
      <c r="O993" s="8"/>
    </row>
    <row r="994" spans="15:15" x14ac:dyDescent="0.2">
      <c r="O994" s="8"/>
    </row>
    <row r="995" spans="15:15" x14ac:dyDescent="0.2">
      <c r="O995" s="8"/>
    </row>
    <row r="996" spans="15:15" x14ac:dyDescent="0.2">
      <c r="O996" s="8"/>
    </row>
    <row r="997" spans="15:15" x14ac:dyDescent="0.2">
      <c r="O997" s="8"/>
    </row>
    <row r="998" spans="15:15" x14ac:dyDescent="0.2">
      <c r="O998" s="8"/>
    </row>
    <row r="999" spans="15:15" x14ac:dyDescent="0.2">
      <c r="O999" s="8"/>
    </row>
    <row r="1000" spans="15:15" x14ac:dyDescent="0.2">
      <c r="O1000" s="8"/>
    </row>
    <row r="1001" spans="15:15" x14ac:dyDescent="0.2">
      <c r="O1001" s="8"/>
    </row>
    <row r="1002" spans="15:15" x14ac:dyDescent="0.2">
      <c r="O1002" s="8"/>
    </row>
    <row r="1003" spans="15:15" x14ac:dyDescent="0.2">
      <c r="O1003" s="8"/>
    </row>
    <row r="1004" spans="15:15" x14ac:dyDescent="0.2">
      <c r="O1004" s="8"/>
    </row>
    <row r="1005" spans="15:15" x14ac:dyDescent="0.2">
      <c r="O1005" s="8"/>
    </row>
    <row r="1006" spans="15:15" x14ac:dyDescent="0.2">
      <c r="O1006" s="8"/>
    </row>
    <row r="1007" spans="15:15" x14ac:dyDescent="0.2">
      <c r="O1007" s="8"/>
    </row>
    <row r="1008" spans="15:15" x14ac:dyDescent="0.2">
      <c r="O1008" s="8"/>
    </row>
    <row r="1009" spans="15:15" x14ac:dyDescent="0.2">
      <c r="O1009" s="8"/>
    </row>
    <row r="1010" spans="15:15" x14ac:dyDescent="0.2">
      <c r="O1010" s="8"/>
    </row>
    <row r="1011" spans="15:15" x14ac:dyDescent="0.2">
      <c r="O1011" s="8"/>
    </row>
    <row r="1012" spans="15:15" x14ac:dyDescent="0.2">
      <c r="O1012" s="8"/>
    </row>
    <row r="1013" spans="15:15" x14ac:dyDescent="0.2">
      <c r="O1013" s="8"/>
    </row>
    <row r="1014" spans="15:15" x14ac:dyDescent="0.2">
      <c r="O1014" s="8"/>
    </row>
    <row r="1015" spans="15:15" x14ac:dyDescent="0.2">
      <c r="O1015" s="8"/>
    </row>
    <row r="1016" spans="15:15" x14ac:dyDescent="0.2">
      <c r="O1016" s="8"/>
    </row>
    <row r="1017" spans="15:15" x14ac:dyDescent="0.2">
      <c r="O1017" s="8"/>
    </row>
    <row r="1018" spans="15:15" x14ac:dyDescent="0.2">
      <c r="O1018" s="8"/>
    </row>
    <row r="1019" spans="15:15" x14ac:dyDescent="0.2">
      <c r="O1019" s="8"/>
    </row>
    <row r="1020" spans="15:15" x14ac:dyDescent="0.2">
      <c r="O1020" s="8"/>
    </row>
    <row r="1021" spans="15:15" x14ac:dyDescent="0.2">
      <c r="O1021" s="8"/>
    </row>
    <row r="1022" spans="15:15" x14ac:dyDescent="0.2">
      <c r="O1022" s="8"/>
    </row>
    <row r="1023" spans="15:15" x14ac:dyDescent="0.2">
      <c r="O1023" s="8"/>
    </row>
    <row r="1024" spans="15:15" x14ac:dyDescent="0.2">
      <c r="O1024" s="8"/>
    </row>
    <row r="1025" spans="15:15" x14ac:dyDescent="0.2">
      <c r="O1025" s="8"/>
    </row>
    <row r="1026" spans="15:15" x14ac:dyDescent="0.2">
      <c r="O1026" s="8"/>
    </row>
    <row r="1027" spans="15:15" x14ac:dyDescent="0.2">
      <c r="O1027" s="8"/>
    </row>
    <row r="1028" spans="15:15" x14ac:dyDescent="0.2">
      <c r="O1028" s="8"/>
    </row>
    <row r="1029" spans="15:15" x14ac:dyDescent="0.2">
      <c r="O1029" s="8"/>
    </row>
    <row r="1030" spans="15:15" x14ac:dyDescent="0.2">
      <c r="O1030" s="8"/>
    </row>
    <row r="1031" spans="15:15" x14ac:dyDescent="0.2">
      <c r="O1031" s="8"/>
    </row>
    <row r="1032" spans="15:15" x14ac:dyDescent="0.2">
      <c r="O1032" s="8"/>
    </row>
    <row r="1033" spans="15:15" x14ac:dyDescent="0.2">
      <c r="O1033" s="8"/>
    </row>
    <row r="1034" spans="15:15" x14ac:dyDescent="0.2">
      <c r="O1034" s="8"/>
    </row>
    <row r="1035" spans="15:15" x14ac:dyDescent="0.2">
      <c r="O1035" s="8"/>
    </row>
    <row r="1036" spans="15:15" x14ac:dyDescent="0.2">
      <c r="O1036" s="8"/>
    </row>
    <row r="1037" spans="15:15" x14ac:dyDescent="0.2">
      <c r="O1037" s="8"/>
    </row>
    <row r="1038" spans="15:15" x14ac:dyDescent="0.2">
      <c r="O1038" s="8"/>
    </row>
    <row r="1039" spans="15:15" x14ac:dyDescent="0.2">
      <c r="O1039" s="8"/>
    </row>
    <row r="1040" spans="15:15" x14ac:dyDescent="0.2">
      <c r="O1040" s="8"/>
    </row>
    <row r="1041" spans="15:15" x14ac:dyDescent="0.2">
      <c r="O1041" s="8"/>
    </row>
    <row r="1042" spans="15:15" x14ac:dyDescent="0.2">
      <c r="O1042" s="8"/>
    </row>
    <row r="1043" spans="15:15" x14ac:dyDescent="0.2">
      <c r="O1043" s="8"/>
    </row>
    <row r="1044" spans="15:15" x14ac:dyDescent="0.2">
      <c r="O1044" s="8"/>
    </row>
    <row r="1045" spans="15:15" x14ac:dyDescent="0.2">
      <c r="O1045" s="8"/>
    </row>
    <row r="1046" spans="15:15" x14ac:dyDescent="0.2">
      <c r="O1046" s="8"/>
    </row>
    <row r="1047" spans="15:15" x14ac:dyDescent="0.2">
      <c r="O1047" s="8"/>
    </row>
    <row r="1048" spans="15:15" x14ac:dyDescent="0.2">
      <c r="O1048" s="8"/>
    </row>
    <row r="1049" spans="15:15" x14ac:dyDescent="0.2">
      <c r="O1049" s="8"/>
    </row>
    <row r="1050" spans="15:15" x14ac:dyDescent="0.2">
      <c r="O1050" s="8"/>
    </row>
    <row r="1051" spans="15:15" x14ac:dyDescent="0.2">
      <c r="O1051" s="8"/>
    </row>
    <row r="1052" spans="15:15" x14ac:dyDescent="0.2">
      <c r="O1052" s="8"/>
    </row>
    <row r="1053" spans="15:15" x14ac:dyDescent="0.2">
      <c r="O1053" s="8"/>
    </row>
    <row r="1054" spans="15:15" x14ac:dyDescent="0.2">
      <c r="O1054" s="8"/>
    </row>
    <row r="1055" spans="15:15" x14ac:dyDescent="0.2">
      <c r="O1055" s="8"/>
    </row>
    <row r="1056" spans="15:15" x14ac:dyDescent="0.2">
      <c r="O1056" s="8"/>
    </row>
    <row r="1057" spans="15:15" x14ac:dyDescent="0.2">
      <c r="O1057" s="8"/>
    </row>
    <row r="1058" spans="15:15" x14ac:dyDescent="0.2">
      <c r="O1058" s="8"/>
    </row>
    <row r="1059" spans="15:15" x14ac:dyDescent="0.2">
      <c r="O1059" s="8"/>
    </row>
    <row r="1060" spans="15:15" x14ac:dyDescent="0.2">
      <c r="O1060" s="8"/>
    </row>
    <row r="1061" spans="15:15" x14ac:dyDescent="0.2">
      <c r="O1061" s="8"/>
    </row>
    <row r="1062" spans="15:15" x14ac:dyDescent="0.2">
      <c r="O1062" s="8"/>
    </row>
    <row r="1063" spans="15:15" x14ac:dyDescent="0.2">
      <c r="O1063" s="8"/>
    </row>
    <row r="1064" spans="15:15" x14ac:dyDescent="0.2">
      <c r="O1064" s="8"/>
    </row>
    <row r="1065" spans="15:15" x14ac:dyDescent="0.2">
      <c r="O1065" s="8"/>
    </row>
    <row r="1066" spans="15:15" x14ac:dyDescent="0.2">
      <c r="O1066" s="8"/>
    </row>
    <row r="1067" spans="15:15" x14ac:dyDescent="0.2">
      <c r="O1067" s="8"/>
    </row>
    <row r="1068" spans="15:15" x14ac:dyDescent="0.2">
      <c r="O1068" s="8"/>
    </row>
    <row r="1069" spans="15:15" x14ac:dyDescent="0.2">
      <c r="O1069" s="8"/>
    </row>
    <row r="1070" spans="15:15" x14ac:dyDescent="0.2">
      <c r="O1070" s="8"/>
    </row>
    <row r="1071" spans="15:15" x14ac:dyDescent="0.2">
      <c r="O1071" s="8"/>
    </row>
    <row r="1072" spans="15:15" x14ac:dyDescent="0.2">
      <c r="O1072" s="8"/>
    </row>
    <row r="1073" spans="15:15" x14ac:dyDescent="0.2">
      <c r="O1073" s="8"/>
    </row>
    <row r="1074" spans="15:15" x14ac:dyDescent="0.2">
      <c r="O1074" s="8"/>
    </row>
    <row r="1075" spans="15:15" x14ac:dyDescent="0.2">
      <c r="O1075" s="8"/>
    </row>
    <row r="1076" spans="15:15" x14ac:dyDescent="0.2">
      <c r="O1076" s="8"/>
    </row>
    <row r="1077" spans="15:15" x14ac:dyDescent="0.2">
      <c r="O1077" s="8"/>
    </row>
    <row r="1078" spans="15:15" x14ac:dyDescent="0.2">
      <c r="O1078" s="8"/>
    </row>
    <row r="1079" spans="15:15" x14ac:dyDescent="0.2">
      <c r="O1079" s="8"/>
    </row>
    <row r="1080" spans="15:15" x14ac:dyDescent="0.2">
      <c r="O1080" s="8"/>
    </row>
    <row r="1081" spans="15:15" x14ac:dyDescent="0.2">
      <c r="O1081" s="8"/>
    </row>
    <row r="1082" spans="15:15" x14ac:dyDescent="0.2">
      <c r="O1082" s="8"/>
    </row>
    <row r="1083" spans="15:15" x14ac:dyDescent="0.2">
      <c r="O1083" s="8"/>
    </row>
    <row r="1084" spans="15:15" x14ac:dyDescent="0.2">
      <c r="O1084" s="8"/>
    </row>
    <row r="1085" spans="15:15" x14ac:dyDescent="0.2">
      <c r="O1085" s="8"/>
    </row>
    <row r="1086" spans="15:15" x14ac:dyDescent="0.2">
      <c r="O1086" s="8"/>
    </row>
    <row r="1087" spans="15:15" x14ac:dyDescent="0.2">
      <c r="O1087" s="8"/>
    </row>
    <row r="1088" spans="15:15" x14ac:dyDescent="0.2">
      <c r="O1088" s="8"/>
    </row>
    <row r="1089" spans="15:15" x14ac:dyDescent="0.2">
      <c r="O1089" s="8"/>
    </row>
    <row r="1090" spans="15:15" x14ac:dyDescent="0.2">
      <c r="O1090" s="8"/>
    </row>
    <row r="1091" spans="15:15" x14ac:dyDescent="0.2">
      <c r="O1091" s="8"/>
    </row>
    <row r="1092" spans="15:15" x14ac:dyDescent="0.2">
      <c r="O1092" s="8"/>
    </row>
    <row r="1093" spans="15:15" x14ac:dyDescent="0.2">
      <c r="O1093" s="8"/>
    </row>
    <row r="1094" spans="15:15" x14ac:dyDescent="0.2">
      <c r="O1094" s="8"/>
    </row>
    <row r="1095" spans="15:15" x14ac:dyDescent="0.2">
      <c r="O1095" s="8"/>
    </row>
    <row r="1096" spans="15:15" x14ac:dyDescent="0.2">
      <c r="O1096" s="8"/>
    </row>
    <row r="1097" spans="15:15" x14ac:dyDescent="0.2">
      <c r="O1097" s="8"/>
    </row>
    <row r="1098" spans="15:15" x14ac:dyDescent="0.2">
      <c r="O1098" s="8"/>
    </row>
    <row r="1099" spans="15:15" x14ac:dyDescent="0.2">
      <c r="O1099" s="8"/>
    </row>
    <row r="1100" spans="15:15" x14ac:dyDescent="0.2">
      <c r="O1100" s="8"/>
    </row>
    <row r="1101" spans="15:15" x14ac:dyDescent="0.2">
      <c r="O1101" s="8"/>
    </row>
    <row r="1102" spans="15:15" x14ac:dyDescent="0.2">
      <c r="O1102" s="8"/>
    </row>
    <row r="1103" spans="15:15" x14ac:dyDescent="0.2">
      <c r="O1103" s="8"/>
    </row>
    <row r="1104" spans="15:15" x14ac:dyDescent="0.2">
      <c r="O1104" s="8"/>
    </row>
    <row r="1105" spans="15:15" x14ac:dyDescent="0.2">
      <c r="O1105" s="8"/>
    </row>
    <row r="1106" spans="15:15" x14ac:dyDescent="0.2">
      <c r="O1106" s="8"/>
    </row>
    <row r="1107" spans="15:15" x14ac:dyDescent="0.2">
      <c r="O1107" s="8"/>
    </row>
    <row r="1108" spans="15:15" x14ac:dyDescent="0.2">
      <c r="O1108" s="8"/>
    </row>
    <row r="1109" spans="15:15" x14ac:dyDescent="0.2">
      <c r="O1109" s="8"/>
    </row>
    <row r="1110" spans="15:15" x14ac:dyDescent="0.2">
      <c r="O1110" s="8"/>
    </row>
    <row r="1111" spans="15:15" x14ac:dyDescent="0.2">
      <c r="O1111" s="8"/>
    </row>
    <row r="1112" spans="15:15" x14ac:dyDescent="0.2">
      <c r="O1112" s="8"/>
    </row>
    <row r="1113" spans="15:15" x14ac:dyDescent="0.2">
      <c r="O1113" s="8"/>
    </row>
    <row r="1114" spans="15:15" x14ac:dyDescent="0.2">
      <c r="O1114" s="8"/>
    </row>
    <row r="1115" spans="15:15" x14ac:dyDescent="0.2">
      <c r="O1115" s="8"/>
    </row>
    <row r="1116" spans="15:15" x14ac:dyDescent="0.2">
      <c r="O1116" s="8"/>
    </row>
    <row r="1117" spans="15:15" x14ac:dyDescent="0.2">
      <c r="O1117" s="8"/>
    </row>
    <row r="1118" spans="15:15" x14ac:dyDescent="0.2">
      <c r="O1118" s="8"/>
    </row>
    <row r="1119" spans="15:15" x14ac:dyDescent="0.2">
      <c r="O1119" s="8"/>
    </row>
    <row r="1120" spans="15:15" x14ac:dyDescent="0.2">
      <c r="O1120" s="8"/>
    </row>
    <row r="1121" spans="15:15" x14ac:dyDescent="0.2">
      <c r="O1121" s="8"/>
    </row>
    <row r="1122" spans="15:15" x14ac:dyDescent="0.2">
      <c r="O1122" s="8"/>
    </row>
    <row r="1123" spans="15:15" x14ac:dyDescent="0.2">
      <c r="O1123" s="8"/>
    </row>
    <row r="1124" spans="15:15" x14ac:dyDescent="0.2">
      <c r="O1124" s="8"/>
    </row>
    <row r="1125" spans="15:15" x14ac:dyDescent="0.2">
      <c r="O1125" s="8"/>
    </row>
    <row r="1126" spans="15:15" x14ac:dyDescent="0.2">
      <c r="O1126" s="8"/>
    </row>
    <row r="1127" spans="15:15" x14ac:dyDescent="0.2">
      <c r="O1127" s="8"/>
    </row>
    <row r="1128" spans="15:15" x14ac:dyDescent="0.2">
      <c r="O1128" s="8"/>
    </row>
    <row r="1129" spans="15:15" x14ac:dyDescent="0.2">
      <c r="O1129" s="8"/>
    </row>
    <row r="1130" spans="15:15" x14ac:dyDescent="0.2">
      <c r="O1130" s="8"/>
    </row>
    <row r="1131" spans="15:15" x14ac:dyDescent="0.2">
      <c r="O1131" s="8"/>
    </row>
    <row r="1132" spans="15:15" x14ac:dyDescent="0.2">
      <c r="O1132" s="8"/>
    </row>
    <row r="1133" spans="15:15" x14ac:dyDescent="0.2">
      <c r="O1133" s="8"/>
    </row>
    <row r="1134" spans="15:15" x14ac:dyDescent="0.2">
      <c r="O1134" s="8"/>
    </row>
    <row r="1135" spans="15:15" x14ac:dyDescent="0.2">
      <c r="O1135" s="8"/>
    </row>
    <row r="1136" spans="15:15" x14ac:dyDescent="0.2">
      <c r="O1136" s="8"/>
    </row>
    <row r="1137" spans="15:15" x14ac:dyDescent="0.2">
      <c r="O1137" s="8"/>
    </row>
    <row r="1138" spans="15:15" x14ac:dyDescent="0.2">
      <c r="O1138" s="8"/>
    </row>
    <row r="1139" spans="15:15" x14ac:dyDescent="0.2">
      <c r="O1139" s="8"/>
    </row>
    <row r="1140" spans="15:15" x14ac:dyDescent="0.2">
      <c r="O1140" s="8"/>
    </row>
    <row r="1141" spans="15:15" x14ac:dyDescent="0.2">
      <c r="O1141" s="8"/>
    </row>
    <row r="1142" spans="15:15" x14ac:dyDescent="0.2">
      <c r="O1142" s="8"/>
    </row>
    <row r="1143" spans="15:15" x14ac:dyDescent="0.2">
      <c r="O1143" s="8"/>
    </row>
    <row r="1144" spans="15:15" x14ac:dyDescent="0.2">
      <c r="O1144" s="8"/>
    </row>
    <row r="1145" spans="15:15" x14ac:dyDescent="0.2">
      <c r="O1145" s="8"/>
    </row>
    <row r="1146" spans="15:15" x14ac:dyDescent="0.2">
      <c r="O1146" s="8"/>
    </row>
    <row r="1147" spans="15:15" x14ac:dyDescent="0.2">
      <c r="O1147" s="8"/>
    </row>
    <row r="1148" spans="15:15" x14ac:dyDescent="0.2">
      <c r="O1148" s="8"/>
    </row>
    <row r="1149" spans="15:15" x14ac:dyDescent="0.2">
      <c r="O1149" s="8"/>
    </row>
    <row r="1150" spans="15:15" x14ac:dyDescent="0.2">
      <c r="O1150" s="8"/>
    </row>
    <row r="1151" spans="15:15" x14ac:dyDescent="0.2">
      <c r="O1151" s="8"/>
    </row>
    <row r="1152" spans="15:15" x14ac:dyDescent="0.2">
      <c r="O1152" s="8"/>
    </row>
    <row r="1153" spans="15:15" x14ac:dyDescent="0.2">
      <c r="O1153" s="8"/>
    </row>
    <row r="1154" spans="15:15" x14ac:dyDescent="0.2">
      <c r="O1154" s="8"/>
    </row>
    <row r="1155" spans="15:15" x14ac:dyDescent="0.2">
      <c r="O1155" s="8"/>
    </row>
    <row r="1156" spans="15:15" x14ac:dyDescent="0.2">
      <c r="O1156" s="8"/>
    </row>
    <row r="1157" spans="15:15" x14ac:dyDescent="0.2">
      <c r="O1157" s="8"/>
    </row>
    <row r="1158" spans="15:15" x14ac:dyDescent="0.2">
      <c r="O1158" s="8"/>
    </row>
    <row r="1159" spans="15:15" x14ac:dyDescent="0.2">
      <c r="O1159" s="8"/>
    </row>
    <row r="1160" spans="15:15" x14ac:dyDescent="0.2">
      <c r="O1160" s="8"/>
    </row>
    <row r="1161" spans="15:15" x14ac:dyDescent="0.2">
      <c r="O1161" s="8"/>
    </row>
    <row r="1162" spans="15:15" x14ac:dyDescent="0.2">
      <c r="O1162" s="8"/>
    </row>
    <row r="1163" spans="15:15" x14ac:dyDescent="0.2">
      <c r="O1163" s="8"/>
    </row>
    <row r="1164" spans="15:15" x14ac:dyDescent="0.2">
      <c r="O1164" s="8"/>
    </row>
    <row r="1165" spans="15:15" x14ac:dyDescent="0.2">
      <c r="O1165" s="8"/>
    </row>
    <row r="1166" spans="15:15" x14ac:dyDescent="0.2">
      <c r="O1166" s="8"/>
    </row>
    <row r="1167" spans="15:15" x14ac:dyDescent="0.2">
      <c r="O1167" s="8"/>
    </row>
    <row r="1168" spans="15:15" x14ac:dyDescent="0.2">
      <c r="O1168" s="8"/>
    </row>
    <row r="1169" spans="15:15" x14ac:dyDescent="0.2">
      <c r="O1169" s="8"/>
    </row>
    <row r="1170" spans="15:15" x14ac:dyDescent="0.2">
      <c r="O1170" s="8"/>
    </row>
    <row r="1171" spans="15:15" x14ac:dyDescent="0.2">
      <c r="O1171" s="8"/>
    </row>
    <row r="1172" spans="15:15" x14ac:dyDescent="0.2">
      <c r="O1172" s="8"/>
    </row>
    <row r="1173" spans="15:15" x14ac:dyDescent="0.2">
      <c r="O1173" s="8"/>
    </row>
    <row r="1174" spans="15:15" x14ac:dyDescent="0.2">
      <c r="O1174" s="8"/>
    </row>
    <row r="1175" spans="15:15" x14ac:dyDescent="0.2">
      <c r="O1175" s="8"/>
    </row>
    <row r="1176" spans="15:15" x14ac:dyDescent="0.2">
      <c r="O1176" s="8"/>
    </row>
    <row r="1177" spans="15:15" x14ac:dyDescent="0.2">
      <c r="O1177" s="8"/>
    </row>
    <row r="1178" spans="15:15" x14ac:dyDescent="0.2">
      <c r="O1178" s="8"/>
    </row>
    <row r="1179" spans="15:15" x14ac:dyDescent="0.2">
      <c r="O1179" s="8"/>
    </row>
    <row r="1180" spans="15:15" x14ac:dyDescent="0.2">
      <c r="O1180" s="8"/>
    </row>
    <row r="1181" spans="15:15" x14ac:dyDescent="0.2">
      <c r="O1181" s="8"/>
    </row>
    <row r="1182" spans="15:15" x14ac:dyDescent="0.2">
      <c r="O1182" s="8"/>
    </row>
    <row r="1183" spans="15:15" x14ac:dyDescent="0.2">
      <c r="O1183" s="8"/>
    </row>
    <row r="1184" spans="15:15" x14ac:dyDescent="0.2">
      <c r="O1184" s="8"/>
    </row>
    <row r="1185" spans="15:15" x14ac:dyDescent="0.2">
      <c r="O1185" s="8"/>
    </row>
    <row r="1186" spans="15:15" x14ac:dyDescent="0.2">
      <c r="O1186" s="8"/>
    </row>
    <row r="1187" spans="15:15" x14ac:dyDescent="0.2">
      <c r="O1187" s="8"/>
    </row>
    <row r="1188" spans="15:15" x14ac:dyDescent="0.2">
      <c r="O1188" s="8"/>
    </row>
    <row r="1189" spans="15:15" x14ac:dyDescent="0.2">
      <c r="O1189" s="8"/>
    </row>
    <row r="1190" spans="15:15" x14ac:dyDescent="0.2">
      <c r="O1190" s="8"/>
    </row>
    <row r="1191" spans="15:15" x14ac:dyDescent="0.2">
      <c r="O1191" s="8"/>
    </row>
    <row r="1192" spans="15:15" x14ac:dyDescent="0.2">
      <c r="O1192" s="8"/>
    </row>
    <row r="1193" spans="15:15" x14ac:dyDescent="0.2">
      <c r="O1193" s="8"/>
    </row>
    <row r="1194" spans="15:15" x14ac:dyDescent="0.2">
      <c r="O1194" s="8"/>
    </row>
    <row r="1195" spans="15:15" x14ac:dyDescent="0.2">
      <c r="O1195" s="8"/>
    </row>
    <row r="1196" spans="15:15" x14ac:dyDescent="0.2">
      <c r="O1196" s="8"/>
    </row>
    <row r="1197" spans="15:15" x14ac:dyDescent="0.2">
      <c r="O1197" s="8"/>
    </row>
    <row r="1198" spans="15:15" x14ac:dyDescent="0.2">
      <c r="O1198" s="8"/>
    </row>
    <row r="1199" spans="15:15" x14ac:dyDescent="0.2">
      <c r="O1199" s="8"/>
    </row>
    <row r="1200" spans="15:15" x14ac:dyDescent="0.2">
      <c r="O1200" s="8"/>
    </row>
    <row r="1201" spans="15:15" x14ac:dyDescent="0.2">
      <c r="O1201" s="8"/>
    </row>
    <row r="1202" spans="15:15" x14ac:dyDescent="0.2">
      <c r="O1202" s="8"/>
    </row>
    <row r="1203" spans="15:15" x14ac:dyDescent="0.2">
      <c r="O1203" s="8"/>
    </row>
    <row r="1204" spans="15:15" x14ac:dyDescent="0.2">
      <c r="O1204" s="8"/>
    </row>
    <row r="1205" spans="15:15" x14ac:dyDescent="0.2">
      <c r="O1205" s="8"/>
    </row>
    <row r="1206" spans="15:15" x14ac:dyDescent="0.2">
      <c r="O1206" s="8"/>
    </row>
    <row r="1207" spans="15:15" x14ac:dyDescent="0.2">
      <c r="O1207" s="8"/>
    </row>
    <row r="1208" spans="15:15" x14ac:dyDescent="0.2">
      <c r="O1208" s="8"/>
    </row>
    <row r="1209" spans="15:15" x14ac:dyDescent="0.2">
      <c r="O1209" s="8"/>
    </row>
    <row r="1210" spans="15:15" x14ac:dyDescent="0.2">
      <c r="O1210" s="8"/>
    </row>
    <row r="1211" spans="15:15" x14ac:dyDescent="0.2">
      <c r="O1211" s="8"/>
    </row>
    <row r="1212" spans="15:15" x14ac:dyDescent="0.2">
      <c r="O1212" s="8"/>
    </row>
    <row r="1213" spans="15:15" x14ac:dyDescent="0.2">
      <c r="O1213" s="8"/>
    </row>
    <row r="1214" spans="15:15" x14ac:dyDescent="0.2">
      <c r="O1214" s="8"/>
    </row>
    <row r="1215" spans="15:15" x14ac:dyDescent="0.2">
      <c r="O1215" s="8"/>
    </row>
    <row r="1216" spans="15:15" x14ac:dyDescent="0.2">
      <c r="O1216" s="8"/>
    </row>
    <row r="1217" spans="15:15" x14ac:dyDescent="0.2">
      <c r="O1217" s="8"/>
    </row>
    <row r="1218" spans="15:15" x14ac:dyDescent="0.2">
      <c r="O1218" s="8"/>
    </row>
    <row r="1219" spans="15:15" x14ac:dyDescent="0.2">
      <c r="O1219" s="8"/>
    </row>
    <row r="1220" spans="15:15" x14ac:dyDescent="0.2">
      <c r="O1220" s="8"/>
    </row>
    <row r="1221" spans="15:15" x14ac:dyDescent="0.2">
      <c r="O1221" s="8"/>
    </row>
    <row r="1222" spans="15:15" x14ac:dyDescent="0.2">
      <c r="O1222" s="8"/>
    </row>
    <row r="1223" spans="15:15" x14ac:dyDescent="0.2">
      <c r="O1223" s="8"/>
    </row>
    <row r="1224" spans="15:15" x14ac:dyDescent="0.2">
      <c r="O1224" s="8"/>
    </row>
    <row r="1225" spans="15:15" x14ac:dyDescent="0.2">
      <c r="O1225" s="8"/>
    </row>
    <row r="1226" spans="15:15" x14ac:dyDescent="0.2">
      <c r="O1226" s="8"/>
    </row>
    <row r="1227" spans="15:15" x14ac:dyDescent="0.2">
      <c r="O1227" s="8"/>
    </row>
    <row r="1228" spans="15:15" x14ac:dyDescent="0.2">
      <c r="O1228" s="8"/>
    </row>
    <row r="1229" spans="15:15" x14ac:dyDescent="0.2">
      <c r="O1229" s="8"/>
    </row>
    <row r="1230" spans="15:15" x14ac:dyDescent="0.2">
      <c r="O1230" s="8"/>
    </row>
    <row r="1231" spans="15:15" x14ac:dyDescent="0.2">
      <c r="O1231" s="8"/>
    </row>
    <row r="1232" spans="15:15" x14ac:dyDescent="0.2">
      <c r="O1232" s="8"/>
    </row>
    <row r="1233" spans="15:15" x14ac:dyDescent="0.2">
      <c r="O1233" s="8"/>
    </row>
    <row r="1234" spans="15:15" x14ac:dyDescent="0.2">
      <c r="O1234" s="8"/>
    </row>
    <row r="1235" spans="15:15" x14ac:dyDescent="0.2">
      <c r="O1235" s="8"/>
    </row>
    <row r="1236" spans="15:15" x14ac:dyDescent="0.2">
      <c r="O1236" s="8"/>
    </row>
    <row r="1237" spans="15:15" x14ac:dyDescent="0.2">
      <c r="O1237" s="8"/>
    </row>
    <row r="1238" spans="15:15" x14ac:dyDescent="0.2">
      <c r="O1238" s="8"/>
    </row>
    <row r="1239" spans="15:15" x14ac:dyDescent="0.2">
      <c r="O1239" s="8"/>
    </row>
    <row r="1240" spans="15:15" x14ac:dyDescent="0.2">
      <c r="O1240" s="8"/>
    </row>
    <row r="1241" spans="15:15" x14ac:dyDescent="0.2">
      <c r="O1241" s="8"/>
    </row>
    <row r="1242" spans="15:15" x14ac:dyDescent="0.2">
      <c r="O1242" s="8"/>
    </row>
    <row r="1243" spans="15:15" x14ac:dyDescent="0.2">
      <c r="O1243" s="8"/>
    </row>
    <row r="1244" spans="15:15" x14ac:dyDescent="0.2">
      <c r="O1244" s="8"/>
    </row>
    <row r="1245" spans="15:15" x14ac:dyDescent="0.2">
      <c r="O1245" s="8"/>
    </row>
    <row r="1246" spans="15:15" x14ac:dyDescent="0.2">
      <c r="O1246" s="8"/>
    </row>
    <row r="1247" spans="15:15" x14ac:dyDescent="0.2">
      <c r="O1247" s="8"/>
    </row>
    <row r="1248" spans="15:15" x14ac:dyDescent="0.2">
      <c r="O1248" s="8"/>
    </row>
    <row r="1249" spans="15:15" x14ac:dyDescent="0.2">
      <c r="O1249" s="8"/>
    </row>
    <row r="1250" spans="15:15" x14ac:dyDescent="0.2">
      <c r="O1250" s="8"/>
    </row>
    <row r="1251" spans="15:15" x14ac:dyDescent="0.2">
      <c r="O1251" s="8"/>
    </row>
    <row r="1252" spans="15:15" x14ac:dyDescent="0.2">
      <c r="O1252" s="8"/>
    </row>
    <row r="1253" spans="15:15" x14ac:dyDescent="0.2">
      <c r="O1253" s="8"/>
    </row>
    <row r="1254" spans="15:15" x14ac:dyDescent="0.2">
      <c r="O1254" s="8"/>
    </row>
    <row r="1255" spans="15:15" x14ac:dyDescent="0.2">
      <c r="O1255" s="8"/>
    </row>
    <row r="1256" spans="15:15" x14ac:dyDescent="0.2">
      <c r="O1256" s="8"/>
    </row>
    <row r="1257" spans="15:15" x14ac:dyDescent="0.2">
      <c r="O1257" s="8"/>
    </row>
    <row r="1258" spans="15:15" x14ac:dyDescent="0.2">
      <c r="O1258" s="8"/>
    </row>
    <row r="1259" spans="15:15" x14ac:dyDescent="0.2">
      <c r="O1259" s="8"/>
    </row>
    <row r="1260" spans="15:15" x14ac:dyDescent="0.2">
      <c r="O1260" s="8"/>
    </row>
    <row r="1261" spans="15:15" x14ac:dyDescent="0.2">
      <c r="O1261" s="8"/>
    </row>
    <row r="1262" spans="15:15" x14ac:dyDescent="0.2">
      <c r="O1262" s="8"/>
    </row>
    <row r="1263" spans="15:15" x14ac:dyDescent="0.2">
      <c r="O1263" s="8"/>
    </row>
    <row r="1264" spans="15:15" x14ac:dyDescent="0.2">
      <c r="O1264" s="8"/>
    </row>
    <row r="1265" spans="15:15" x14ac:dyDescent="0.2">
      <c r="O1265" s="8"/>
    </row>
    <row r="1266" spans="15:15" x14ac:dyDescent="0.2">
      <c r="O1266" s="8"/>
    </row>
    <row r="1267" spans="15:15" x14ac:dyDescent="0.2">
      <c r="O1267" s="8"/>
    </row>
    <row r="1268" spans="15:15" x14ac:dyDescent="0.2">
      <c r="O1268" s="8"/>
    </row>
    <row r="1269" spans="15:15" x14ac:dyDescent="0.2">
      <c r="O1269" s="8"/>
    </row>
    <row r="1270" spans="15:15" x14ac:dyDescent="0.2">
      <c r="O1270" s="8"/>
    </row>
    <row r="1271" spans="15:15" x14ac:dyDescent="0.2">
      <c r="O1271" s="8"/>
    </row>
    <row r="1272" spans="15:15" x14ac:dyDescent="0.2">
      <c r="O1272" s="8"/>
    </row>
    <row r="1273" spans="15:15" x14ac:dyDescent="0.2">
      <c r="O1273" s="8"/>
    </row>
    <row r="1274" spans="15:15" x14ac:dyDescent="0.2">
      <c r="O1274" s="8"/>
    </row>
    <row r="1275" spans="15:15" x14ac:dyDescent="0.2">
      <c r="O1275" s="8"/>
    </row>
    <row r="1276" spans="15:15" x14ac:dyDescent="0.2">
      <c r="O1276" s="8"/>
    </row>
    <row r="1277" spans="15:15" x14ac:dyDescent="0.2">
      <c r="O1277" s="8"/>
    </row>
    <row r="1278" spans="15:15" x14ac:dyDescent="0.2">
      <c r="O1278" s="8"/>
    </row>
    <row r="1279" spans="15:15" x14ac:dyDescent="0.2">
      <c r="O1279" s="8"/>
    </row>
    <row r="1280" spans="15:15" x14ac:dyDescent="0.2">
      <c r="O1280" s="8"/>
    </row>
    <row r="1281" spans="15:15" x14ac:dyDescent="0.2">
      <c r="O1281" s="8"/>
    </row>
    <row r="1282" spans="15:15" x14ac:dyDescent="0.2">
      <c r="O1282" s="8"/>
    </row>
    <row r="1283" spans="15:15" x14ac:dyDescent="0.2">
      <c r="O1283" s="8"/>
    </row>
    <row r="1284" spans="15:15" x14ac:dyDescent="0.2">
      <c r="O1284" s="8"/>
    </row>
    <row r="1285" spans="15:15" x14ac:dyDescent="0.2">
      <c r="O1285" s="8"/>
    </row>
    <row r="1286" spans="15:15" x14ac:dyDescent="0.2">
      <c r="O1286" s="8"/>
    </row>
    <row r="1287" spans="15:15" x14ac:dyDescent="0.2">
      <c r="O1287" s="8"/>
    </row>
    <row r="1288" spans="15:15" x14ac:dyDescent="0.2">
      <c r="O1288" s="8"/>
    </row>
    <row r="1289" spans="15:15" x14ac:dyDescent="0.2">
      <c r="O1289" s="8"/>
    </row>
    <row r="1290" spans="15:15" x14ac:dyDescent="0.2">
      <c r="O1290" s="8"/>
    </row>
    <row r="1291" spans="15:15" x14ac:dyDescent="0.2">
      <c r="O1291" s="8"/>
    </row>
    <row r="1292" spans="15:15" x14ac:dyDescent="0.2">
      <c r="O1292" s="8"/>
    </row>
    <row r="1293" spans="15:15" x14ac:dyDescent="0.2">
      <c r="O1293" s="8"/>
    </row>
    <row r="1294" spans="15:15" x14ac:dyDescent="0.2">
      <c r="O1294" s="8"/>
    </row>
    <row r="1295" spans="15:15" x14ac:dyDescent="0.2">
      <c r="O1295" s="8"/>
    </row>
    <row r="1296" spans="15:15" x14ac:dyDescent="0.2">
      <c r="O1296" s="8"/>
    </row>
    <row r="1297" spans="15:15" x14ac:dyDescent="0.2">
      <c r="O1297" s="8"/>
    </row>
    <row r="1298" spans="15:15" x14ac:dyDescent="0.2">
      <c r="O1298" s="8"/>
    </row>
    <row r="1299" spans="15:15" x14ac:dyDescent="0.2">
      <c r="O1299" s="8"/>
    </row>
    <row r="1300" spans="15:15" x14ac:dyDescent="0.2">
      <c r="O1300" s="8"/>
    </row>
    <row r="1301" spans="15:15" x14ac:dyDescent="0.2">
      <c r="O1301" s="8"/>
    </row>
    <row r="1302" spans="15:15" x14ac:dyDescent="0.2">
      <c r="O1302" s="8"/>
    </row>
    <row r="1303" spans="15:15" x14ac:dyDescent="0.2">
      <c r="O1303" s="8"/>
    </row>
    <row r="1304" spans="15:15" x14ac:dyDescent="0.2">
      <c r="O1304" s="8"/>
    </row>
    <row r="1305" spans="15:15" x14ac:dyDescent="0.2">
      <c r="O1305" s="8"/>
    </row>
    <row r="1306" spans="15:15" x14ac:dyDescent="0.2">
      <c r="O1306" s="8"/>
    </row>
    <row r="1307" spans="15:15" x14ac:dyDescent="0.2">
      <c r="O1307" s="8"/>
    </row>
    <row r="1308" spans="15:15" x14ac:dyDescent="0.2">
      <c r="O1308" s="8"/>
    </row>
    <row r="1309" spans="15:15" x14ac:dyDescent="0.2">
      <c r="O1309" s="8"/>
    </row>
    <row r="1310" spans="15:15" x14ac:dyDescent="0.2">
      <c r="O1310" s="8"/>
    </row>
    <row r="1311" spans="15:15" x14ac:dyDescent="0.2">
      <c r="O1311" s="8"/>
    </row>
    <row r="1312" spans="15:15" x14ac:dyDescent="0.2">
      <c r="O1312" s="8"/>
    </row>
    <row r="1313" spans="15:15" x14ac:dyDescent="0.2">
      <c r="O1313" s="8"/>
    </row>
    <row r="1314" spans="15:15" x14ac:dyDescent="0.2">
      <c r="O1314" s="8"/>
    </row>
    <row r="1315" spans="15:15" x14ac:dyDescent="0.2">
      <c r="O1315" s="8"/>
    </row>
    <row r="1316" spans="15:15" x14ac:dyDescent="0.2">
      <c r="O1316" s="8"/>
    </row>
    <row r="1317" spans="15:15" x14ac:dyDescent="0.2">
      <c r="O1317" s="8"/>
    </row>
    <row r="1318" spans="15:15" x14ac:dyDescent="0.2">
      <c r="O1318" s="8"/>
    </row>
    <row r="1319" spans="15:15" x14ac:dyDescent="0.2">
      <c r="O1319" s="8"/>
    </row>
    <row r="1320" spans="15:15" x14ac:dyDescent="0.2">
      <c r="O1320" s="8"/>
    </row>
    <row r="1321" spans="15:15" x14ac:dyDescent="0.2">
      <c r="O1321" s="8"/>
    </row>
    <row r="1322" spans="15:15" x14ac:dyDescent="0.2">
      <c r="O1322" s="8"/>
    </row>
    <row r="1323" spans="15:15" x14ac:dyDescent="0.2">
      <c r="O1323" s="8"/>
    </row>
    <row r="1324" spans="15:15" x14ac:dyDescent="0.2">
      <c r="O1324" s="8"/>
    </row>
    <row r="1325" spans="15:15" x14ac:dyDescent="0.2">
      <c r="O1325" s="8"/>
    </row>
    <row r="1326" spans="15:15" x14ac:dyDescent="0.2">
      <c r="O1326" s="8"/>
    </row>
    <row r="1327" spans="15:15" x14ac:dyDescent="0.2">
      <c r="O1327" s="8"/>
    </row>
    <row r="1328" spans="15:15" x14ac:dyDescent="0.2">
      <c r="O1328" s="8"/>
    </row>
    <row r="1329" spans="15:15" x14ac:dyDescent="0.2">
      <c r="O1329" s="8"/>
    </row>
    <row r="1330" spans="15:15" x14ac:dyDescent="0.2">
      <c r="O1330" s="8"/>
    </row>
    <row r="1331" spans="15:15" x14ac:dyDescent="0.2">
      <c r="O1331" s="8"/>
    </row>
    <row r="1332" spans="15:15" x14ac:dyDescent="0.2">
      <c r="O1332" s="8"/>
    </row>
    <row r="1333" spans="15:15" x14ac:dyDescent="0.2">
      <c r="O1333" s="8"/>
    </row>
    <row r="1334" spans="15:15" x14ac:dyDescent="0.2">
      <c r="O1334" s="8"/>
    </row>
    <row r="1335" spans="15:15" x14ac:dyDescent="0.2">
      <c r="O1335" s="8"/>
    </row>
    <row r="1336" spans="15:15" x14ac:dyDescent="0.2">
      <c r="O1336" s="8"/>
    </row>
    <row r="1337" spans="15:15" x14ac:dyDescent="0.2">
      <c r="O1337" s="8"/>
    </row>
    <row r="1338" spans="15:15" x14ac:dyDescent="0.2">
      <c r="O1338" s="8"/>
    </row>
    <row r="1339" spans="15:15" x14ac:dyDescent="0.2">
      <c r="O1339" s="8"/>
    </row>
    <row r="1340" spans="15:15" x14ac:dyDescent="0.2">
      <c r="O1340" s="8"/>
    </row>
    <row r="1341" spans="15:15" x14ac:dyDescent="0.2">
      <c r="O1341" s="8"/>
    </row>
    <row r="1342" spans="15:15" x14ac:dyDescent="0.2">
      <c r="O1342" s="8"/>
    </row>
    <row r="1343" spans="15:15" x14ac:dyDescent="0.2">
      <c r="O1343" s="8"/>
    </row>
    <row r="1344" spans="15:15" x14ac:dyDescent="0.2">
      <c r="O1344" s="8"/>
    </row>
    <row r="1345" spans="15:15" x14ac:dyDescent="0.2">
      <c r="O1345" s="8"/>
    </row>
    <row r="1346" spans="15:15" x14ac:dyDescent="0.2">
      <c r="O1346" s="8"/>
    </row>
    <row r="1347" spans="15:15" x14ac:dyDescent="0.2">
      <c r="O1347" s="8"/>
    </row>
    <row r="1348" spans="15:15" x14ac:dyDescent="0.2">
      <c r="O1348" s="8"/>
    </row>
    <row r="1349" spans="15:15" x14ac:dyDescent="0.2">
      <c r="O1349" s="8"/>
    </row>
    <row r="1350" spans="15:15" x14ac:dyDescent="0.2">
      <c r="O1350" s="8"/>
    </row>
    <row r="1351" spans="15:15" x14ac:dyDescent="0.2">
      <c r="O1351" s="8"/>
    </row>
    <row r="1352" spans="15:15" x14ac:dyDescent="0.2">
      <c r="O1352" s="8"/>
    </row>
    <row r="1353" spans="15:15" x14ac:dyDescent="0.2">
      <c r="O1353" s="8"/>
    </row>
    <row r="1354" spans="15:15" x14ac:dyDescent="0.2">
      <c r="O1354" s="8"/>
    </row>
    <row r="1355" spans="15:15" x14ac:dyDescent="0.2">
      <c r="O1355" s="8"/>
    </row>
    <row r="1356" spans="15:15" x14ac:dyDescent="0.2">
      <c r="O1356" s="8"/>
    </row>
    <row r="1357" spans="15:15" x14ac:dyDescent="0.2">
      <c r="O1357" s="8"/>
    </row>
    <row r="1358" spans="15:15" x14ac:dyDescent="0.2">
      <c r="O1358" s="8"/>
    </row>
    <row r="1359" spans="15:15" x14ac:dyDescent="0.2">
      <c r="O1359" s="8"/>
    </row>
    <row r="1360" spans="15:15" x14ac:dyDescent="0.2">
      <c r="O1360" s="8"/>
    </row>
    <row r="1361" spans="15:15" x14ac:dyDescent="0.2">
      <c r="O1361" s="8"/>
    </row>
    <row r="1362" spans="15:15" x14ac:dyDescent="0.2">
      <c r="O1362" s="8"/>
    </row>
    <row r="1363" spans="15:15" x14ac:dyDescent="0.2">
      <c r="O1363" s="8"/>
    </row>
    <row r="1364" spans="15:15" x14ac:dyDescent="0.2">
      <c r="O1364" s="8"/>
    </row>
    <row r="1365" spans="15:15" x14ac:dyDescent="0.2">
      <c r="O1365" s="8"/>
    </row>
    <row r="1366" spans="15:15" x14ac:dyDescent="0.2">
      <c r="O1366" s="8"/>
    </row>
    <row r="1367" spans="15:15" x14ac:dyDescent="0.2">
      <c r="O1367" s="8"/>
    </row>
    <row r="1368" spans="15:15" x14ac:dyDescent="0.2">
      <c r="O1368" s="8"/>
    </row>
    <row r="1369" spans="15:15" x14ac:dyDescent="0.2">
      <c r="O1369" s="8"/>
    </row>
    <row r="1370" spans="15:15" x14ac:dyDescent="0.2">
      <c r="O1370" s="8"/>
    </row>
    <row r="1371" spans="15:15" x14ac:dyDescent="0.2">
      <c r="O1371" s="8"/>
    </row>
    <row r="1372" spans="15:15" x14ac:dyDescent="0.2">
      <c r="O1372" s="8"/>
    </row>
    <row r="1373" spans="15:15" x14ac:dyDescent="0.2">
      <c r="O1373" s="8"/>
    </row>
    <row r="1374" spans="15:15" x14ac:dyDescent="0.2">
      <c r="O1374" s="8"/>
    </row>
    <row r="1375" spans="15:15" x14ac:dyDescent="0.2">
      <c r="O1375" s="8"/>
    </row>
    <row r="1376" spans="15:15" x14ac:dyDescent="0.2">
      <c r="O1376" s="8"/>
    </row>
    <row r="1377" spans="15:15" x14ac:dyDescent="0.2">
      <c r="O1377" s="8"/>
    </row>
    <row r="1378" spans="15:15" x14ac:dyDescent="0.2">
      <c r="O1378" s="8"/>
    </row>
    <row r="1379" spans="15:15" x14ac:dyDescent="0.2">
      <c r="O1379" s="8"/>
    </row>
    <row r="1380" spans="15:15" x14ac:dyDescent="0.2">
      <c r="O1380" s="8"/>
    </row>
    <row r="1381" spans="15:15" x14ac:dyDescent="0.2">
      <c r="O1381" s="8"/>
    </row>
    <row r="1382" spans="15:15" x14ac:dyDescent="0.2">
      <c r="O1382" s="8"/>
    </row>
    <row r="1383" spans="15:15" x14ac:dyDescent="0.2">
      <c r="O1383" s="8"/>
    </row>
    <row r="1384" spans="15:15" x14ac:dyDescent="0.2">
      <c r="O1384" s="8"/>
    </row>
    <row r="1385" spans="15:15" x14ac:dyDescent="0.2">
      <c r="O1385" s="8"/>
    </row>
    <row r="1386" spans="15:15" x14ac:dyDescent="0.2">
      <c r="O1386" s="8"/>
    </row>
    <row r="1387" spans="15:15" x14ac:dyDescent="0.2">
      <c r="O1387" s="8"/>
    </row>
    <row r="1388" spans="15:15" x14ac:dyDescent="0.2">
      <c r="O1388" s="8"/>
    </row>
    <row r="1389" spans="15:15" x14ac:dyDescent="0.2">
      <c r="O1389" s="8"/>
    </row>
    <row r="1390" spans="15:15" x14ac:dyDescent="0.2">
      <c r="O1390" s="8"/>
    </row>
    <row r="1391" spans="15:15" x14ac:dyDescent="0.2">
      <c r="O1391" s="8"/>
    </row>
    <row r="1392" spans="15:15" x14ac:dyDescent="0.2">
      <c r="O1392" s="8"/>
    </row>
    <row r="1393" spans="15:15" x14ac:dyDescent="0.2">
      <c r="O1393" s="8"/>
    </row>
    <row r="1394" spans="15:15" x14ac:dyDescent="0.2">
      <c r="O1394" s="8"/>
    </row>
    <row r="1395" spans="15:15" x14ac:dyDescent="0.2">
      <c r="O1395" s="8"/>
    </row>
    <row r="1396" spans="15:15" x14ac:dyDescent="0.2">
      <c r="O1396" s="8"/>
    </row>
    <row r="1397" spans="15:15" x14ac:dyDescent="0.2">
      <c r="O1397" s="8"/>
    </row>
    <row r="1398" spans="15:15" x14ac:dyDescent="0.2">
      <c r="O1398" s="8"/>
    </row>
    <row r="1399" spans="15:15" x14ac:dyDescent="0.2">
      <c r="O1399" s="8"/>
    </row>
    <row r="1400" spans="15:15" x14ac:dyDescent="0.2">
      <c r="O1400" s="8"/>
    </row>
    <row r="1401" spans="15:15" x14ac:dyDescent="0.2">
      <c r="O1401" s="8"/>
    </row>
    <row r="1402" spans="15:15" x14ac:dyDescent="0.2">
      <c r="O1402" s="8"/>
    </row>
    <row r="1403" spans="15:15" x14ac:dyDescent="0.2">
      <c r="O1403" s="8"/>
    </row>
    <row r="1404" spans="15:15" x14ac:dyDescent="0.2">
      <c r="O1404" s="8"/>
    </row>
    <row r="1405" spans="15:15" x14ac:dyDescent="0.2">
      <c r="O1405" s="8"/>
    </row>
    <row r="1406" spans="15:15" x14ac:dyDescent="0.2">
      <c r="O1406" s="8"/>
    </row>
    <row r="1407" spans="15:15" x14ac:dyDescent="0.2">
      <c r="O1407" s="8"/>
    </row>
    <row r="1408" spans="15:15" x14ac:dyDescent="0.2">
      <c r="O1408" s="8"/>
    </row>
    <row r="1409" spans="15:15" x14ac:dyDescent="0.2">
      <c r="O1409" s="8"/>
    </row>
    <row r="1410" spans="15:15" x14ac:dyDescent="0.2">
      <c r="O1410" s="8"/>
    </row>
    <row r="1411" spans="15:15" x14ac:dyDescent="0.2">
      <c r="O1411" s="8"/>
    </row>
    <row r="1412" spans="15:15" x14ac:dyDescent="0.2">
      <c r="O1412" s="8"/>
    </row>
    <row r="1413" spans="15:15" x14ac:dyDescent="0.2">
      <c r="O1413" s="8"/>
    </row>
    <row r="1414" spans="15:15" x14ac:dyDescent="0.2">
      <c r="O1414" s="8"/>
    </row>
    <row r="1415" spans="15:15" x14ac:dyDescent="0.2">
      <c r="O1415" s="8"/>
    </row>
    <row r="1416" spans="15:15" x14ac:dyDescent="0.2">
      <c r="O1416" s="8"/>
    </row>
    <row r="1417" spans="15:15" x14ac:dyDescent="0.2">
      <c r="O1417" s="8"/>
    </row>
    <row r="1418" spans="15:15" x14ac:dyDescent="0.2">
      <c r="O1418" s="8"/>
    </row>
    <row r="1419" spans="15:15" x14ac:dyDescent="0.2">
      <c r="O1419" s="8"/>
    </row>
    <row r="1420" spans="15:15" x14ac:dyDescent="0.2">
      <c r="O1420" s="8"/>
    </row>
    <row r="1421" spans="15:15" x14ac:dyDescent="0.2">
      <c r="O1421" s="8"/>
    </row>
    <row r="1422" spans="15:15" x14ac:dyDescent="0.2">
      <c r="O1422" s="8"/>
    </row>
    <row r="1423" spans="15:15" x14ac:dyDescent="0.2">
      <c r="O1423" s="8"/>
    </row>
    <row r="1424" spans="15:15" x14ac:dyDescent="0.2">
      <c r="O1424" s="8"/>
    </row>
    <row r="1425" spans="15:15" x14ac:dyDescent="0.2">
      <c r="O1425" s="8"/>
    </row>
    <row r="1426" spans="15:15" x14ac:dyDescent="0.2">
      <c r="O1426" s="8"/>
    </row>
    <row r="1427" spans="15:15" x14ac:dyDescent="0.2">
      <c r="O1427" s="8"/>
    </row>
    <row r="1428" spans="15:15" x14ac:dyDescent="0.2">
      <c r="O1428" s="8"/>
    </row>
    <row r="1429" spans="15:15" x14ac:dyDescent="0.2">
      <c r="O1429" s="8"/>
    </row>
    <row r="1430" spans="15:15" x14ac:dyDescent="0.2">
      <c r="O1430" s="8"/>
    </row>
    <row r="1431" spans="15:15" x14ac:dyDescent="0.2">
      <c r="O1431" s="8"/>
    </row>
    <row r="1432" spans="15:15" x14ac:dyDescent="0.2">
      <c r="O1432" s="8"/>
    </row>
    <row r="1433" spans="15:15" x14ac:dyDescent="0.2">
      <c r="O1433" s="8"/>
    </row>
    <row r="1434" spans="15:15" x14ac:dyDescent="0.2">
      <c r="O1434" s="8"/>
    </row>
    <row r="1435" spans="15:15" x14ac:dyDescent="0.2">
      <c r="O1435" s="8"/>
    </row>
    <row r="1436" spans="15:15" x14ac:dyDescent="0.2">
      <c r="O1436" s="8"/>
    </row>
    <row r="1437" spans="15:15" x14ac:dyDescent="0.2">
      <c r="O1437" s="8"/>
    </row>
    <row r="1438" spans="15:15" x14ac:dyDescent="0.2">
      <c r="O1438" s="8"/>
    </row>
    <row r="1439" spans="15:15" x14ac:dyDescent="0.2">
      <c r="O1439" s="8"/>
    </row>
    <row r="1440" spans="15:15" x14ac:dyDescent="0.2">
      <c r="O1440" s="8"/>
    </row>
    <row r="1441" spans="15:15" x14ac:dyDescent="0.2">
      <c r="O1441" s="8"/>
    </row>
    <row r="1442" spans="15:15" x14ac:dyDescent="0.2">
      <c r="O1442" s="8"/>
    </row>
    <row r="1443" spans="15:15" x14ac:dyDescent="0.2">
      <c r="O1443" s="8"/>
    </row>
    <row r="1444" spans="15:15" x14ac:dyDescent="0.2">
      <c r="O1444" s="8"/>
    </row>
    <row r="1445" spans="15:15" x14ac:dyDescent="0.2">
      <c r="O1445" s="8"/>
    </row>
    <row r="1446" spans="15:15" x14ac:dyDescent="0.2">
      <c r="O1446" s="8"/>
    </row>
    <row r="1447" spans="15:15" x14ac:dyDescent="0.2">
      <c r="O1447" s="8"/>
    </row>
    <row r="1448" spans="15:15" x14ac:dyDescent="0.2">
      <c r="O1448" s="8"/>
    </row>
    <row r="1449" spans="15:15" x14ac:dyDescent="0.2">
      <c r="O1449" s="8"/>
    </row>
    <row r="1450" spans="15:15" x14ac:dyDescent="0.2">
      <c r="O1450" s="8"/>
    </row>
    <row r="1451" spans="15:15" x14ac:dyDescent="0.2">
      <c r="O1451" s="8"/>
    </row>
    <row r="1452" spans="15:15" x14ac:dyDescent="0.2">
      <c r="O1452" s="8"/>
    </row>
    <row r="1453" spans="15:15" x14ac:dyDescent="0.2">
      <c r="O1453" s="8"/>
    </row>
    <row r="1454" spans="15:15" x14ac:dyDescent="0.2">
      <c r="O1454" s="8"/>
    </row>
    <row r="1455" spans="15:15" x14ac:dyDescent="0.2">
      <c r="O1455" s="8"/>
    </row>
    <row r="1456" spans="15:15" x14ac:dyDescent="0.2">
      <c r="O1456" s="8"/>
    </row>
    <row r="1457" spans="15:15" x14ac:dyDescent="0.2">
      <c r="O1457" s="8"/>
    </row>
    <row r="1458" spans="15:15" x14ac:dyDescent="0.2">
      <c r="O1458" s="8"/>
    </row>
    <row r="1459" spans="15:15" x14ac:dyDescent="0.2">
      <c r="O1459" s="8"/>
    </row>
    <row r="1460" spans="15:15" x14ac:dyDescent="0.2">
      <c r="O1460" s="8"/>
    </row>
    <row r="1461" spans="15:15" x14ac:dyDescent="0.2">
      <c r="O1461" s="8"/>
    </row>
    <row r="1462" spans="15:15" x14ac:dyDescent="0.2">
      <c r="O1462" s="8"/>
    </row>
    <row r="1463" spans="15:15" x14ac:dyDescent="0.2">
      <c r="O1463" s="8"/>
    </row>
    <row r="1464" spans="15:15" x14ac:dyDescent="0.2">
      <c r="O1464" s="8"/>
    </row>
    <row r="1465" spans="15:15" x14ac:dyDescent="0.2">
      <c r="O1465" s="8"/>
    </row>
    <row r="1466" spans="15:15" x14ac:dyDescent="0.2">
      <c r="O1466" s="8"/>
    </row>
    <row r="1467" spans="15:15" x14ac:dyDescent="0.2">
      <c r="O1467" s="8"/>
    </row>
    <row r="1468" spans="15:15" x14ac:dyDescent="0.2">
      <c r="O1468" s="8"/>
    </row>
    <row r="1469" spans="15:15" x14ac:dyDescent="0.2">
      <c r="O1469" s="8"/>
    </row>
    <row r="1470" spans="15:15" x14ac:dyDescent="0.2">
      <c r="O1470" s="8"/>
    </row>
    <row r="1471" spans="15:15" x14ac:dyDescent="0.2">
      <c r="O1471" s="8"/>
    </row>
    <row r="1472" spans="15:15" x14ac:dyDescent="0.2">
      <c r="O1472" s="8"/>
    </row>
    <row r="1473" spans="15:15" x14ac:dyDescent="0.2">
      <c r="O1473" s="8"/>
    </row>
    <row r="1474" spans="15:15" x14ac:dyDescent="0.2">
      <c r="O1474" s="8"/>
    </row>
    <row r="1475" spans="15:15" x14ac:dyDescent="0.2">
      <c r="O1475" s="8"/>
    </row>
    <row r="1476" spans="15:15" x14ac:dyDescent="0.2">
      <c r="O1476" s="8"/>
    </row>
    <row r="1477" spans="15:15" x14ac:dyDescent="0.2">
      <c r="O1477" s="8"/>
    </row>
    <row r="1478" spans="15:15" x14ac:dyDescent="0.2">
      <c r="O1478" s="8"/>
    </row>
    <row r="1479" spans="15:15" x14ac:dyDescent="0.2">
      <c r="O1479" s="8"/>
    </row>
    <row r="1480" spans="15:15" x14ac:dyDescent="0.2">
      <c r="O1480" s="8"/>
    </row>
    <row r="1481" spans="15:15" x14ac:dyDescent="0.2">
      <c r="O1481" s="8"/>
    </row>
    <row r="1482" spans="15:15" x14ac:dyDescent="0.2">
      <c r="O1482" s="8"/>
    </row>
    <row r="1483" spans="15:15" x14ac:dyDescent="0.2">
      <c r="O1483" s="8"/>
    </row>
    <row r="1484" spans="15:15" x14ac:dyDescent="0.2">
      <c r="O1484" s="8"/>
    </row>
    <row r="1485" spans="15:15" x14ac:dyDescent="0.2">
      <c r="O1485" s="8"/>
    </row>
    <row r="1486" spans="15:15" x14ac:dyDescent="0.2">
      <c r="O1486" s="8"/>
    </row>
    <row r="1487" spans="15:15" x14ac:dyDescent="0.2">
      <c r="O1487" s="8"/>
    </row>
    <row r="1488" spans="15:15" x14ac:dyDescent="0.2">
      <c r="O1488" s="8"/>
    </row>
    <row r="1489" spans="15:15" x14ac:dyDescent="0.2">
      <c r="O1489" s="8"/>
    </row>
    <row r="1490" spans="15:15" x14ac:dyDescent="0.2">
      <c r="O1490" s="8"/>
    </row>
    <row r="1491" spans="15:15" x14ac:dyDescent="0.2">
      <c r="O1491" s="8"/>
    </row>
    <row r="1492" spans="15:15" x14ac:dyDescent="0.2">
      <c r="O1492" s="8"/>
    </row>
    <row r="1493" spans="15:15" x14ac:dyDescent="0.2">
      <c r="O1493" s="8"/>
    </row>
    <row r="1494" spans="15:15" x14ac:dyDescent="0.2">
      <c r="O1494" s="8"/>
    </row>
    <row r="1495" spans="15:15" x14ac:dyDescent="0.2">
      <c r="O1495" s="8"/>
    </row>
    <row r="1496" spans="15:15" x14ac:dyDescent="0.2">
      <c r="O1496" s="8"/>
    </row>
    <row r="1497" spans="15:15" x14ac:dyDescent="0.2">
      <c r="O1497" s="8"/>
    </row>
    <row r="1498" spans="15:15" x14ac:dyDescent="0.2">
      <c r="O1498" s="8"/>
    </row>
    <row r="1499" spans="15:15" x14ac:dyDescent="0.2">
      <c r="O1499" s="8"/>
    </row>
    <row r="1500" spans="15:15" x14ac:dyDescent="0.2">
      <c r="O1500" s="8"/>
    </row>
    <row r="1501" spans="15:15" x14ac:dyDescent="0.2">
      <c r="O1501" s="8"/>
    </row>
    <row r="1502" spans="15:15" x14ac:dyDescent="0.2">
      <c r="O1502" s="8"/>
    </row>
    <row r="1503" spans="15:15" x14ac:dyDescent="0.2">
      <c r="O1503" s="8"/>
    </row>
    <row r="1504" spans="15:15" x14ac:dyDescent="0.2">
      <c r="O1504" s="8"/>
    </row>
    <row r="1505" spans="15:15" x14ac:dyDescent="0.2">
      <c r="O1505" s="8"/>
    </row>
    <row r="1506" spans="15:15" x14ac:dyDescent="0.2">
      <c r="O1506" s="8"/>
    </row>
    <row r="1507" spans="15:15" x14ac:dyDescent="0.2">
      <c r="O1507" s="8"/>
    </row>
    <row r="1508" spans="15:15" x14ac:dyDescent="0.2">
      <c r="O1508" s="8"/>
    </row>
    <row r="1509" spans="15:15" x14ac:dyDescent="0.2">
      <c r="O1509" s="8"/>
    </row>
    <row r="1510" spans="15:15" x14ac:dyDescent="0.2">
      <c r="O1510" s="8"/>
    </row>
    <row r="1511" spans="15:15" x14ac:dyDescent="0.2">
      <c r="O1511" s="8"/>
    </row>
    <row r="1512" spans="15:15" x14ac:dyDescent="0.2">
      <c r="O1512" s="8"/>
    </row>
    <row r="1513" spans="15:15" x14ac:dyDescent="0.2">
      <c r="O1513" s="8"/>
    </row>
    <row r="1514" spans="15:15" x14ac:dyDescent="0.2">
      <c r="O1514" s="8"/>
    </row>
    <row r="1515" spans="15:15" x14ac:dyDescent="0.2">
      <c r="O1515" s="8"/>
    </row>
    <row r="1516" spans="15:15" x14ac:dyDescent="0.2">
      <c r="O1516" s="8"/>
    </row>
    <row r="1517" spans="15:15" x14ac:dyDescent="0.2">
      <c r="O1517" s="8"/>
    </row>
    <row r="1518" spans="15:15" x14ac:dyDescent="0.2">
      <c r="O1518" s="8"/>
    </row>
    <row r="1519" spans="15:15" x14ac:dyDescent="0.2">
      <c r="O1519" s="8"/>
    </row>
    <row r="1520" spans="15:15" x14ac:dyDescent="0.2">
      <c r="O1520" s="8"/>
    </row>
    <row r="1521" spans="15:15" x14ac:dyDescent="0.2">
      <c r="O1521" s="8"/>
    </row>
    <row r="1522" spans="15:15" x14ac:dyDescent="0.2">
      <c r="O1522" s="8"/>
    </row>
    <row r="1523" spans="15:15" x14ac:dyDescent="0.2">
      <c r="O1523" s="8"/>
    </row>
    <row r="1524" spans="15:15" x14ac:dyDescent="0.2">
      <c r="O1524" s="8"/>
    </row>
    <row r="1525" spans="15:15" x14ac:dyDescent="0.2">
      <c r="O1525" s="8"/>
    </row>
    <row r="1526" spans="15:15" x14ac:dyDescent="0.2">
      <c r="O1526" s="8"/>
    </row>
    <row r="1527" spans="15:15" x14ac:dyDescent="0.2">
      <c r="O1527" s="8"/>
    </row>
    <row r="1528" spans="15:15" x14ac:dyDescent="0.2">
      <c r="O1528" s="8"/>
    </row>
    <row r="1529" spans="15:15" x14ac:dyDescent="0.2">
      <c r="O1529" s="8"/>
    </row>
    <row r="1530" spans="15:15" x14ac:dyDescent="0.2">
      <c r="O1530" s="8"/>
    </row>
    <row r="1531" spans="15:15" x14ac:dyDescent="0.2">
      <c r="O1531" s="8"/>
    </row>
    <row r="1532" spans="15:15" x14ac:dyDescent="0.2">
      <c r="O1532" s="8"/>
    </row>
    <row r="1533" spans="15:15" x14ac:dyDescent="0.2">
      <c r="O1533" s="8"/>
    </row>
    <row r="1534" spans="15:15" x14ac:dyDescent="0.2">
      <c r="O1534" s="8"/>
    </row>
    <row r="1535" spans="15:15" x14ac:dyDescent="0.2">
      <c r="O1535" s="8"/>
    </row>
    <row r="1536" spans="15:15" x14ac:dyDescent="0.2">
      <c r="O1536" s="8"/>
    </row>
    <row r="1537" spans="15:15" x14ac:dyDescent="0.2">
      <c r="O1537" s="8"/>
    </row>
    <row r="1538" spans="15:15" x14ac:dyDescent="0.2">
      <c r="O1538" s="8"/>
    </row>
    <row r="1539" spans="15:15" x14ac:dyDescent="0.2">
      <c r="O1539" s="8"/>
    </row>
    <row r="1540" spans="15:15" x14ac:dyDescent="0.2">
      <c r="O1540" s="8"/>
    </row>
    <row r="1541" spans="15:15" x14ac:dyDescent="0.2">
      <c r="O1541" s="8"/>
    </row>
    <row r="1542" spans="15:15" x14ac:dyDescent="0.2">
      <c r="O1542" s="8"/>
    </row>
    <row r="1543" spans="15:15" x14ac:dyDescent="0.2">
      <c r="O1543" s="8"/>
    </row>
    <row r="1544" spans="15:15" x14ac:dyDescent="0.2">
      <c r="O1544" s="8"/>
    </row>
    <row r="1545" spans="15:15" x14ac:dyDescent="0.2">
      <c r="O1545" s="8"/>
    </row>
    <row r="1546" spans="15:15" x14ac:dyDescent="0.2">
      <c r="O1546" s="8"/>
    </row>
    <row r="1547" spans="15:15" x14ac:dyDescent="0.2">
      <c r="O1547" s="8"/>
    </row>
    <row r="1548" spans="15:15" x14ac:dyDescent="0.2">
      <c r="O1548" s="8"/>
    </row>
    <row r="1549" spans="15:15" x14ac:dyDescent="0.2">
      <c r="O1549" s="8"/>
    </row>
    <row r="1550" spans="15:15" x14ac:dyDescent="0.2">
      <c r="O1550" s="8"/>
    </row>
    <row r="1551" spans="15:15" x14ac:dyDescent="0.2">
      <c r="O1551" s="8"/>
    </row>
    <row r="1552" spans="15:15" x14ac:dyDescent="0.2">
      <c r="O1552" s="8"/>
    </row>
    <row r="1553" spans="15:15" x14ac:dyDescent="0.2">
      <c r="O1553" s="8"/>
    </row>
    <row r="1554" spans="15:15" x14ac:dyDescent="0.2">
      <c r="O1554" s="8"/>
    </row>
    <row r="1555" spans="15:15" x14ac:dyDescent="0.2">
      <c r="O1555" s="8"/>
    </row>
    <row r="1556" spans="15:15" x14ac:dyDescent="0.2">
      <c r="O1556" s="8"/>
    </row>
    <row r="1557" spans="15:15" x14ac:dyDescent="0.2">
      <c r="O1557" s="8"/>
    </row>
    <row r="1558" spans="15:15" x14ac:dyDescent="0.2">
      <c r="O1558" s="8"/>
    </row>
    <row r="1559" spans="15:15" x14ac:dyDescent="0.2">
      <c r="O1559" s="8"/>
    </row>
    <row r="1560" spans="15:15" x14ac:dyDescent="0.2">
      <c r="O1560" s="8"/>
    </row>
    <row r="1561" spans="15:15" x14ac:dyDescent="0.2">
      <c r="O1561" s="8"/>
    </row>
    <row r="1562" spans="15:15" x14ac:dyDescent="0.2">
      <c r="O1562" s="8"/>
    </row>
    <row r="1563" spans="15:15" x14ac:dyDescent="0.2">
      <c r="O1563" s="8"/>
    </row>
    <row r="1564" spans="15:15" x14ac:dyDescent="0.2">
      <c r="O1564" s="8"/>
    </row>
    <row r="1565" spans="15:15" x14ac:dyDescent="0.2">
      <c r="O1565" s="8"/>
    </row>
    <row r="1566" spans="15:15" x14ac:dyDescent="0.2">
      <c r="O1566" s="8"/>
    </row>
    <row r="1567" spans="15:15" x14ac:dyDescent="0.2">
      <c r="O1567" s="8"/>
    </row>
    <row r="1568" spans="15:15" x14ac:dyDescent="0.2">
      <c r="O1568" s="8"/>
    </row>
    <row r="1569" spans="15:15" x14ac:dyDescent="0.2">
      <c r="O1569" s="8"/>
    </row>
    <row r="1570" spans="15:15" x14ac:dyDescent="0.2">
      <c r="O1570" s="8"/>
    </row>
    <row r="1571" spans="15:15" x14ac:dyDescent="0.2">
      <c r="O1571" s="8"/>
    </row>
    <row r="1572" spans="15:15" x14ac:dyDescent="0.2">
      <c r="O1572" s="8"/>
    </row>
    <row r="1573" spans="15:15" x14ac:dyDescent="0.2">
      <c r="O1573" s="8"/>
    </row>
    <row r="1574" spans="15:15" x14ac:dyDescent="0.2">
      <c r="O1574" s="8"/>
    </row>
    <row r="1575" spans="15:15" x14ac:dyDescent="0.2">
      <c r="O1575" s="8"/>
    </row>
    <row r="1576" spans="15:15" x14ac:dyDescent="0.2">
      <c r="O1576" s="8"/>
    </row>
    <row r="1577" spans="15:15" x14ac:dyDescent="0.2">
      <c r="O1577" s="8"/>
    </row>
    <row r="1578" spans="15:15" x14ac:dyDescent="0.2">
      <c r="O1578" s="8"/>
    </row>
    <row r="1579" spans="15:15" x14ac:dyDescent="0.2">
      <c r="O1579" s="8"/>
    </row>
    <row r="1580" spans="15:15" x14ac:dyDescent="0.2">
      <c r="O1580" s="8"/>
    </row>
    <row r="1581" spans="15:15" x14ac:dyDescent="0.2">
      <c r="O1581" s="8"/>
    </row>
    <row r="1582" spans="15:15" x14ac:dyDescent="0.2">
      <c r="O1582" s="8"/>
    </row>
    <row r="1583" spans="15:15" x14ac:dyDescent="0.2">
      <c r="O1583" s="8"/>
    </row>
    <row r="1584" spans="15:15" x14ac:dyDescent="0.2">
      <c r="O1584" s="8"/>
    </row>
    <row r="1585" spans="15:15" x14ac:dyDescent="0.2">
      <c r="O1585" s="8"/>
    </row>
    <row r="1586" spans="15:15" x14ac:dyDescent="0.2">
      <c r="O1586" s="8"/>
    </row>
    <row r="1587" spans="15:15" x14ac:dyDescent="0.2">
      <c r="O1587" s="8"/>
    </row>
    <row r="1588" spans="15:15" x14ac:dyDescent="0.2">
      <c r="O1588" s="8"/>
    </row>
    <row r="1589" spans="15:15" x14ac:dyDescent="0.2">
      <c r="O1589" s="8"/>
    </row>
    <row r="1590" spans="15:15" x14ac:dyDescent="0.2">
      <c r="O1590" s="8"/>
    </row>
    <row r="1591" spans="15:15" x14ac:dyDescent="0.2">
      <c r="O1591" s="8"/>
    </row>
    <row r="1592" spans="15:15" x14ac:dyDescent="0.2">
      <c r="O1592" s="8"/>
    </row>
    <row r="1593" spans="15:15" x14ac:dyDescent="0.2">
      <c r="O1593" s="8"/>
    </row>
    <row r="1594" spans="15:15" x14ac:dyDescent="0.2">
      <c r="O1594" s="8"/>
    </row>
    <row r="1595" spans="15:15" x14ac:dyDescent="0.2">
      <c r="O1595" s="8"/>
    </row>
    <row r="1596" spans="15:15" x14ac:dyDescent="0.2">
      <c r="O1596" s="8"/>
    </row>
    <row r="1597" spans="15:15" x14ac:dyDescent="0.2">
      <c r="O1597" s="8"/>
    </row>
    <row r="1598" spans="15:15" x14ac:dyDescent="0.2">
      <c r="O1598" s="8"/>
    </row>
    <row r="1599" spans="15:15" x14ac:dyDescent="0.2">
      <c r="O1599" s="8"/>
    </row>
    <row r="1600" spans="15:15" x14ac:dyDescent="0.2">
      <c r="O1600" s="8"/>
    </row>
    <row r="1601" spans="15:15" x14ac:dyDescent="0.2">
      <c r="O1601" s="8"/>
    </row>
    <row r="1602" spans="15:15" x14ac:dyDescent="0.2">
      <c r="O1602" s="8"/>
    </row>
    <row r="1603" spans="15:15" x14ac:dyDescent="0.2">
      <c r="O1603" s="8"/>
    </row>
    <row r="1604" spans="15:15" x14ac:dyDescent="0.2">
      <c r="O1604" s="8"/>
    </row>
    <row r="1605" spans="15:15" x14ac:dyDescent="0.2">
      <c r="O1605" s="8"/>
    </row>
    <row r="1606" spans="15:15" x14ac:dyDescent="0.2">
      <c r="O1606" s="8"/>
    </row>
    <row r="1607" spans="15:15" x14ac:dyDescent="0.2">
      <c r="O1607" s="8"/>
    </row>
    <row r="1608" spans="15:15" x14ac:dyDescent="0.2">
      <c r="O1608" s="8"/>
    </row>
    <row r="1609" spans="15:15" x14ac:dyDescent="0.2">
      <c r="O1609" s="8"/>
    </row>
    <row r="1610" spans="15:15" x14ac:dyDescent="0.2">
      <c r="O1610" s="8"/>
    </row>
    <row r="1611" spans="15:15" x14ac:dyDescent="0.2">
      <c r="O1611" s="8"/>
    </row>
    <row r="1612" spans="15:15" x14ac:dyDescent="0.2">
      <c r="O1612" s="8"/>
    </row>
    <row r="1613" spans="15:15" x14ac:dyDescent="0.2">
      <c r="O1613" s="8"/>
    </row>
    <row r="1614" spans="15:15" x14ac:dyDescent="0.2">
      <c r="O1614" s="8"/>
    </row>
    <row r="1615" spans="15:15" x14ac:dyDescent="0.2">
      <c r="O1615" s="8"/>
    </row>
    <row r="1616" spans="15:15" x14ac:dyDescent="0.2">
      <c r="O1616" s="8"/>
    </row>
    <row r="1617" spans="15:15" x14ac:dyDescent="0.2">
      <c r="O1617" s="8"/>
    </row>
    <row r="1618" spans="15:15" x14ac:dyDescent="0.2">
      <c r="O1618" s="8"/>
    </row>
    <row r="1619" spans="15:15" x14ac:dyDescent="0.2">
      <c r="O1619" s="8"/>
    </row>
    <row r="1620" spans="15:15" x14ac:dyDescent="0.2">
      <c r="O1620" s="8"/>
    </row>
    <row r="1621" spans="15:15" x14ac:dyDescent="0.2">
      <c r="O1621" s="8"/>
    </row>
    <row r="1622" spans="15:15" x14ac:dyDescent="0.2">
      <c r="O1622" s="8"/>
    </row>
    <row r="1623" spans="15:15" x14ac:dyDescent="0.2">
      <c r="O1623" s="8"/>
    </row>
    <row r="1624" spans="15:15" x14ac:dyDescent="0.2">
      <c r="O1624" s="8"/>
    </row>
    <row r="1625" spans="15:15" x14ac:dyDescent="0.2">
      <c r="O1625" s="8"/>
    </row>
    <row r="1626" spans="15:15" x14ac:dyDescent="0.2">
      <c r="O1626" s="8"/>
    </row>
    <row r="1627" spans="15:15" x14ac:dyDescent="0.2">
      <c r="O1627" s="8"/>
    </row>
    <row r="1628" spans="15:15" x14ac:dyDescent="0.2">
      <c r="O1628" s="8"/>
    </row>
    <row r="1629" spans="15:15" x14ac:dyDescent="0.2">
      <c r="O1629" s="8"/>
    </row>
    <row r="1630" spans="15:15" x14ac:dyDescent="0.2">
      <c r="O1630" s="8"/>
    </row>
    <row r="1631" spans="15:15" x14ac:dyDescent="0.2">
      <c r="O1631" s="8"/>
    </row>
    <row r="1632" spans="15:15" x14ac:dyDescent="0.2">
      <c r="O1632" s="8"/>
    </row>
    <row r="1633" spans="15:15" x14ac:dyDescent="0.2">
      <c r="O1633" s="8"/>
    </row>
    <row r="1634" spans="15:15" x14ac:dyDescent="0.2">
      <c r="O1634" s="8"/>
    </row>
    <row r="1635" spans="15:15" x14ac:dyDescent="0.2">
      <c r="O1635" s="8"/>
    </row>
    <row r="1636" spans="15:15" x14ac:dyDescent="0.2">
      <c r="O1636" s="8"/>
    </row>
    <row r="1637" spans="15:15" x14ac:dyDescent="0.2">
      <c r="O1637" s="8"/>
    </row>
    <row r="1638" spans="15:15" x14ac:dyDescent="0.2">
      <c r="O1638" s="8"/>
    </row>
    <row r="1639" spans="15:15" x14ac:dyDescent="0.2">
      <c r="O1639" s="8"/>
    </row>
    <row r="1640" spans="15:15" x14ac:dyDescent="0.2">
      <c r="O1640" s="8"/>
    </row>
    <row r="1641" spans="15:15" x14ac:dyDescent="0.2">
      <c r="O1641" s="8"/>
    </row>
    <row r="1642" spans="15:15" x14ac:dyDescent="0.2">
      <c r="O1642" s="8"/>
    </row>
    <row r="1643" spans="15:15" x14ac:dyDescent="0.2">
      <c r="O1643" s="8"/>
    </row>
    <row r="1644" spans="15:15" x14ac:dyDescent="0.2">
      <c r="O1644" s="8"/>
    </row>
    <row r="1645" spans="15:15" x14ac:dyDescent="0.2">
      <c r="O1645" s="8"/>
    </row>
    <row r="1646" spans="15:15" x14ac:dyDescent="0.2">
      <c r="O1646" s="8"/>
    </row>
    <row r="1647" spans="15:15" x14ac:dyDescent="0.2">
      <c r="O1647" s="8"/>
    </row>
    <row r="1648" spans="15:15" x14ac:dyDescent="0.2">
      <c r="O1648" s="8"/>
    </row>
    <row r="1649" spans="15:15" x14ac:dyDescent="0.2">
      <c r="O1649" s="8"/>
    </row>
    <row r="1650" spans="15:15" x14ac:dyDescent="0.2">
      <c r="O1650" s="8"/>
    </row>
    <row r="1651" spans="15:15" x14ac:dyDescent="0.2">
      <c r="O1651" s="8"/>
    </row>
    <row r="1652" spans="15:15" x14ac:dyDescent="0.2">
      <c r="O1652" s="8"/>
    </row>
    <row r="1653" spans="15:15" x14ac:dyDescent="0.2">
      <c r="O1653" s="8"/>
    </row>
    <row r="1654" spans="15:15" x14ac:dyDescent="0.2">
      <c r="O1654" s="8"/>
    </row>
    <row r="1655" spans="15:15" x14ac:dyDescent="0.2">
      <c r="O1655" s="8"/>
    </row>
    <row r="1656" spans="15:15" x14ac:dyDescent="0.2">
      <c r="O1656" s="8"/>
    </row>
    <row r="1657" spans="15:15" x14ac:dyDescent="0.2">
      <c r="O1657" s="8"/>
    </row>
    <row r="1658" spans="15:15" x14ac:dyDescent="0.2">
      <c r="O1658" s="8"/>
    </row>
    <row r="1659" spans="15:15" x14ac:dyDescent="0.2">
      <c r="O1659" s="8"/>
    </row>
    <row r="1660" spans="15:15" x14ac:dyDescent="0.2">
      <c r="O1660" s="8"/>
    </row>
    <row r="1661" spans="15:15" x14ac:dyDescent="0.2">
      <c r="O1661" s="8"/>
    </row>
    <row r="1662" spans="15:15" x14ac:dyDescent="0.2">
      <c r="O1662" s="8"/>
    </row>
    <row r="1663" spans="15:15" x14ac:dyDescent="0.2">
      <c r="O1663" s="8"/>
    </row>
    <row r="1664" spans="15:15" x14ac:dyDescent="0.2">
      <c r="O1664" s="8"/>
    </row>
    <row r="1665" spans="15:15" x14ac:dyDescent="0.2">
      <c r="O1665" s="8"/>
    </row>
    <row r="1666" spans="15:15" x14ac:dyDescent="0.2">
      <c r="O1666" s="8"/>
    </row>
    <row r="1667" spans="15:15" x14ac:dyDescent="0.2">
      <c r="O1667" s="8"/>
    </row>
    <row r="1668" spans="15:15" x14ac:dyDescent="0.2">
      <c r="O1668" s="8"/>
    </row>
    <row r="1669" spans="15:15" x14ac:dyDescent="0.2">
      <c r="O1669" s="8"/>
    </row>
    <row r="1670" spans="15:15" x14ac:dyDescent="0.2">
      <c r="O1670" s="8"/>
    </row>
    <row r="1671" spans="15:15" x14ac:dyDescent="0.2">
      <c r="O1671" s="8"/>
    </row>
    <row r="1672" spans="15:15" x14ac:dyDescent="0.2">
      <c r="O1672" s="8"/>
    </row>
    <row r="1673" spans="15:15" x14ac:dyDescent="0.2">
      <c r="O1673" s="8"/>
    </row>
    <row r="1674" spans="15:15" x14ac:dyDescent="0.2">
      <c r="O1674" s="8"/>
    </row>
    <row r="1675" spans="15:15" x14ac:dyDescent="0.2">
      <c r="O1675" s="8"/>
    </row>
    <row r="1676" spans="15:15" x14ac:dyDescent="0.2">
      <c r="O1676" s="8"/>
    </row>
    <row r="1677" spans="15:15" x14ac:dyDescent="0.2">
      <c r="O1677" s="8"/>
    </row>
    <row r="1678" spans="15:15" x14ac:dyDescent="0.2">
      <c r="O1678" s="8"/>
    </row>
    <row r="1679" spans="15:15" x14ac:dyDescent="0.2">
      <c r="O1679" s="8"/>
    </row>
    <row r="1680" spans="15:15" x14ac:dyDescent="0.2">
      <c r="O1680" s="8"/>
    </row>
    <row r="1681" spans="15:15" x14ac:dyDescent="0.2">
      <c r="O1681" s="8"/>
    </row>
    <row r="1682" spans="15:15" x14ac:dyDescent="0.2">
      <c r="O1682" s="8"/>
    </row>
    <row r="1683" spans="15:15" x14ac:dyDescent="0.2">
      <c r="O1683" s="8"/>
    </row>
    <row r="1684" spans="15:15" x14ac:dyDescent="0.2">
      <c r="O1684" s="8"/>
    </row>
    <row r="1685" spans="15:15" x14ac:dyDescent="0.2">
      <c r="O1685" s="8"/>
    </row>
    <row r="1686" spans="15:15" x14ac:dyDescent="0.2">
      <c r="O1686" s="8"/>
    </row>
    <row r="1687" spans="15:15" x14ac:dyDescent="0.2">
      <c r="O1687" s="8"/>
    </row>
    <row r="1688" spans="15:15" x14ac:dyDescent="0.2">
      <c r="O1688" s="8"/>
    </row>
    <row r="1689" spans="15:15" x14ac:dyDescent="0.2">
      <c r="O1689" s="8"/>
    </row>
    <row r="1690" spans="15:15" x14ac:dyDescent="0.2">
      <c r="O1690" s="8"/>
    </row>
    <row r="1691" spans="15:15" x14ac:dyDescent="0.2">
      <c r="O1691" s="8"/>
    </row>
    <row r="1692" spans="15:15" x14ac:dyDescent="0.2">
      <c r="O1692" s="8"/>
    </row>
    <row r="1693" spans="15:15" x14ac:dyDescent="0.2">
      <c r="O1693" s="8"/>
    </row>
    <row r="1694" spans="15:15" x14ac:dyDescent="0.2">
      <c r="O1694" s="8"/>
    </row>
    <row r="1695" spans="15:15" x14ac:dyDescent="0.2">
      <c r="O1695" s="8"/>
    </row>
    <row r="1696" spans="15:15" x14ac:dyDescent="0.2">
      <c r="O1696" s="8"/>
    </row>
    <row r="1697" spans="15:15" x14ac:dyDescent="0.2">
      <c r="O1697" s="8"/>
    </row>
    <row r="1698" spans="15:15" x14ac:dyDescent="0.2">
      <c r="O1698" s="8"/>
    </row>
    <row r="1699" spans="15:15" x14ac:dyDescent="0.2">
      <c r="O1699" s="8"/>
    </row>
    <row r="1700" spans="15:15" x14ac:dyDescent="0.2">
      <c r="O1700" s="8"/>
    </row>
    <row r="1701" spans="15:15" x14ac:dyDescent="0.2">
      <c r="O1701" s="8"/>
    </row>
    <row r="1702" spans="15:15" x14ac:dyDescent="0.2">
      <c r="O1702" s="8"/>
    </row>
    <row r="1703" spans="15:15" x14ac:dyDescent="0.2">
      <c r="O1703" s="8"/>
    </row>
    <row r="1704" spans="15:15" x14ac:dyDescent="0.2">
      <c r="O1704" s="8"/>
    </row>
    <row r="1705" spans="15:15" x14ac:dyDescent="0.2">
      <c r="O1705" s="8"/>
    </row>
    <row r="1706" spans="15:15" x14ac:dyDescent="0.2">
      <c r="O1706" s="8"/>
    </row>
    <row r="1707" spans="15:15" x14ac:dyDescent="0.2">
      <c r="O1707" s="8"/>
    </row>
    <row r="1708" spans="15:15" x14ac:dyDescent="0.2">
      <c r="O1708" s="8"/>
    </row>
    <row r="1709" spans="15:15" x14ac:dyDescent="0.2">
      <c r="O1709" s="8"/>
    </row>
    <row r="1710" spans="15:15" x14ac:dyDescent="0.2">
      <c r="O1710" s="8"/>
    </row>
    <row r="1711" spans="15:15" x14ac:dyDescent="0.2">
      <c r="O1711" s="8"/>
    </row>
    <row r="1712" spans="15:15" x14ac:dyDescent="0.2">
      <c r="O1712" s="8"/>
    </row>
    <row r="1713" spans="15:15" x14ac:dyDescent="0.2">
      <c r="O1713" s="8"/>
    </row>
    <row r="1714" spans="15:15" x14ac:dyDescent="0.2">
      <c r="O1714" s="8"/>
    </row>
    <row r="1715" spans="15:15" x14ac:dyDescent="0.2">
      <c r="O1715" s="8"/>
    </row>
    <row r="1716" spans="15:15" x14ac:dyDescent="0.2">
      <c r="O1716" s="8"/>
    </row>
    <row r="1717" spans="15:15" x14ac:dyDescent="0.2">
      <c r="O1717" s="8"/>
    </row>
    <row r="1718" spans="15:15" x14ac:dyDescent="0.2">
      <c r="O1718" s="8"/>
    </row>
    <row r="1719" spans="15:15" x14ac:dyDescent="0.2">
      <c r="O1719" s="8"/>
    </row>
    <row r="1720" spans="15:15" x14ac:dyDescent="0.2">
      <c r="O1720" s="8"/>
    </row>
    <row r="1721" spans="15:15" x14ac:dyDescent="0.2">
      <c r="O1721" s="8"/>
    </row>
    <row r="1722" spans="15:15" x14ac:dyDescent="0.2">
      <c r="O1722" s="8"/>
    </row>
    <row r="1723" spans="15:15" x14ac:dyDescent="0.2">
      <c r="O1723" s="8"/>
    </row>
    <row r="1724" spans="15:15" x14ac:dyDescent="0.2">
      <c r="O1724" s="8"/>
    </row>
    <row r="1725" spans="15:15" x14ac:dyDescent="0.2">
      <c r="O1725" s="8"/>
    </row>
    <row r="1726" spans="15:15" x14ac:dyDescent="0.2">
      <c r="O1726" s="8"/>
    </row>
    <row r="1727" spans="15:15" x14ac:dyDescent="0.2">
      <c r="O1727" s="8"/>
    </row>
    <row r="1728" spans="15:15" x14ac:dyDescent="0.2">
      <c r="O1728" s="8"/>
    </row>
    <row r="1729" spans="15:15" x14ac:dyDescent="0.2">
      <c r="O1729" s="8"/>
    </row>
    <row r="1730" spans="15:15" x14ac:dyDescent="0.2">
      <c r="O1730" s="8"/>
    </row>
    <row r="1731" spans="15:15" x14ac:dyDescent="0.2">
      <c r="O1731" s="8"/>
    </row>
    <row r="1732" spans="15:15" x14ac:dyDescent="0.2">
      <c r="O1732" s="8"/>
    </row>
    <row r="1733" spans="15:15" x14ac:dyDescent="0.2">
      <c r="O1733" s="8"/>
    </row>
    <row r="1734" spans="15:15" x14ac:dyDescent="0.2">
      <c r="O1734" s="8"/>
    </row>
    <row r="1735" spans="15:15" x14ac:dyDescent="0.2">
      <c r="O1735" s="8"/>
    </row>
    <row r="1736" spans="15:15" x14ac:dyDescent="0.2">
      <c r="O1736" s="8"/>
    </row>
    <row r="1737" spans="15:15" x14ac:dyDescent="0.2">
      <c r="O1737" s="8"/>
    </row>
    <row r="1738" spans="15:15" x14ac:dyDescent="0.2">
      <c r="O1738" s="8"/>
    </row>
    <row r="1739" spans="15:15" x14ac:dyDescent="0.2">
      <c r="O1739" s="8"/>
    </row>
    <row r="1740" spans="15:15" x14ac:dyDescent="0.2">
      <c r="O1740" s="8"/>
    </row>
    <row r="1741" spans="15:15" x14ac:dyDescent="0.2">
      <c r="O1741" s="8"/>
    </row>
    <row r="1742" spans="15:15" x14ac:dyDescent="0.2">
      <c r="O1742" s="8"/>
    </row>
    <row r="1743" spans="15:15" x14ac:dyDescent="0.2">
      <c r="O1743" s="8"/>
    </row>
    <row r="1744" spans="15:15" x14ac:dyDescent="0.2">
      <c r="O1744" s="8"/>
    </row>
    <row r="1745" spans="15:15" x14ac:dyDescent="0.2">
      <c r="O1745" s="8"/>
    </row>
    <row r="1746" spans="15:15" x14ac:dyDescent="0.2">
      <c r="O1746" s="8"/>
    </row>
    <row r="1747" spans="15:15" x14ac:dyDescent="0.2">
      <c r="O1747" s="8"/>
    </row>
    <row r="1748" spans="15:15" x14ac:dyDescent="0.2">
      <c r="O1748" s="8"/>
    </row>
    <row r="1749" spans="15:15" x14ac:dyDescent="0.2">
      <c r="O1749" s="8"/>
    </row>
    <row r="1750" spans="15:15" x14ac:dyDescent="0.2">
      <c r="O1750" s="8"/>
    </row>
    <row r="1751" spans="15:15" x14ac:dyDescent="0.2">
      <c r="O1751" s="8"/>
    </row>
    <row r="1752" spans="15:15" x14ac:dyDescent="0.2">
      <c r="O1752" s="8"/>
    </row>
    <row r="1753" spans="15:15" x14ac:dyDescent="0.2">
      <c r="O1753" s="8"/>
    </row>
    <row r="1754" spans="15:15" x14ac:dyDescent="0.2">
      <c r="O1754" s="8"/>
    </row>
    <row r="1755" spans="15:15" x14ac:dyDescent="0.2">
      <c r="O1755" s="8"/>
    </row>
    <row r="1756" spans="15:15" x14ac:dyDescent="0.2">
      <c r="O1756" s="8"/>
    </row>
    <row r="1757" spans="15:15" x14ac:dyDescent="0.2">
      <c r="O1757" s="8"/>
    </row>
    <row r="1758" spans="15:15" x14ac:dyDescent="0.2">
      <c r="O1758" s="8"/>
    </row>
    <row r="1759" spans="15:15" x14ac:dyDescent="0.2">
      <c r="O1759" s="8"/>
    </row>
    <row r="1760" spans="15:15" x14ac:dyDescent="0.2">
      <c r="O1760" s="8"/>
    </row>
    <row r="1761" spans="15:15" x14ac:dyDescent="0.2">
      <c r="O1761" s="8"/>
    </row>
    <row r="1762" spans="15:15" x14ac:dyDescent="0.2">
      <c r="O1762" s="8"/>
    </row>
    <row r="1763" spans="15:15" x14ac:dyDescent="0.2">
      <c r="O1763" s="8"/>
    </row>
    <row r="1764" spans="15:15" x14ac:dyDescent="0.2">
      <c r="O1764" s="8"/>
    </row>
    <row r="1765" spans="15:15" x14ac:dyDescent="0.2">
      <c r="O1765" s="8"/>
    </row>
    <row r="1766" spans="15:15" x14ac:dyDescent="0.2">
      <c r="O1766" s="8"/>
    </row>
    <row r="1767" spans="15:15" x14ac:dyDescent="0.2">
      <c r="O1767" s="8"/>
    </row>
    <row r="1768" spans="15:15" x14ac:dyDescent="0.2">
      <c r="O1768" s="8"/>
    </row>
    <row r="1769" spans="15:15" x14ac:dyDescent="0.2">
      <c r="O1769" s="8"/>
    </row>
    <row r="1770" spans="15:15" x14ac:dyDescent="0.2">
      <c r="O1770" s="8"/>
    </row>
    <row r="1771" spans="15:15" x14ac:dyDescent="0.2">
      <c r="O1771" s="8"/>
    </row>
    <row r="1772" spans="15:15" x14ac:dyDescent="0.2">
      <c r="O1772" s="8"/>
    </row>
    <row r="1773" spans="15:15" x14ac:dyDescent="0.2">
      <c r="O1773" s="8"/>
    </row>
    <row r="1774" spans="15:15" x14ac:dyDescent="0.2">
      <c r="O1774" s="8"/>
    </row>
    <row r="1775" spans="15:15" x14ac:dyDescent="0.2">
      <c r="O1775" s="8"/>
    </row>
    <row r="1776" spans="15:15" x14ac:dyDescent="0.2">
      <c r="O1776" s="8"/>
    </row>
    <row r="1777" spans="15:15" x14ac:dyDescent="0.2">
      <c r="O1777" s="8"/>
    </row>
    <row r="1778" spans="15:15" x14ac:dyDescent="0.2">
      <c r="O1778" s="8"/>
    </row>
    <row r="1779" spans="15:15" x14ac:dyDescent="0.2">
      <c r="O1779" s="8"/>
    </row>
    <row r="1780" spans="15:15" x14ac:dyDescent="0.2">
      <c r="O1780" s="8"/>
    </row>
    <row r="1781" spans="15:15" x14ac:dyDescent="0.2">
      <c r="O1781" s="8"/>
    </row>
    <row r="1782" spans="15:15" x14ac:dyDescent="0.2">
      <c r="O1782" s="8"/>
    </row>
    <row r="1783" spans="15:15" x14ac:dyDescent="0.2">
      <c r="O1783" s="8"/>
    </row>
    <row r="1784" spans="15:15" x14ac:dyDescent="0.2">
      <c r="O1784" s="8"/>
    </row>
    <row r="1785" spans="15:15" x14ac:dyDescent="0.2">
      <c r="O1785" s="8"/>
    </row>
    <row r="1786" spans="15:15" x14ac:dyDescent="0.2">
      <c r="O1786" s="8"/>
    </row>
    <row r="1787" spans="15:15" x14ac:dyDescent="0.2">
      <c r="O1787" s="8"/>
    </row>
    <row r="1788" spans="15:15" x14ac:dyDescent="0.2">
      <c r="O1788" s="8"/>
    </row>
    <row r="1789" spans="15:15" x14ac:dyDescent="0.2">
      <c r="O1789" s="8"/>
    </row>
    <row r="1790" spans="15:15" x14ac:dyDescent="0.2">
      <c r="O1790" s="8"/>
    </row>
    <row r="1791" spans="15:15" x14ac:dyDescent="0.2">
      <c r="O1791" s="8"/>
    </row>
    <row r="1792" spans="15:15" x14ac:dyDescent="0.2">
      <c r="O1792" s="8"/>
    </row>
    <row r="1793" spans="15:15" x14ac:dyDescent="0.2">
      <c r="O1793" s="8"/>
    </row>
    <row r="1794" spans="15:15" x14ac:dyDescent="0.2">
      <c r="O1794" s="8"/>
    </row>
    <row r="1795" spans="15:15" x14ac:dyDescent="0.2">
      <c r="O1795" s="8"/>
    </row>
    <row r="1796" spans="15:15" x14ac:dyDescent="0.2">
      <c r="O1796" s="8"/>
    </row>
    <row r="1797" spans="15:15" x14ac:dyDescent="0.2">
      <c r="O1797" s="8"/>
    </row>
    <row r="1798" spans="15:15" x14ac:dyDescent="0.2">
      <c r="O1798" s="8"/>
    </row>
    <row r="1799" spans="15:15" x14ac:dyDescent="0.2">
      <c r="O1799" s="8"/>
    </row>
    <row r="1800" spans="15:15" x14ac:dyDescent="0.2">
      <c r="O1800" s="8"/>
    </row>
    <row r="1801" spans="15:15" x14ac:dyDescent="0.2">
      <c r="O1801" s="8"/>
    </row>
    <row r="1802" spans="15:15" x14ac:dyDescent="0.2">
      <c r="O1802" s="8"/>
    </row>
    <row r="1803" spans="15:15" x14ac:dyDescent="0.2">
      <c r="O1803" s="8"/>
    </row>
    <row r="1804" spans="15:15" x14ac:dyDescent="0.2">
      <c r="O1804" s="8"/>
    </row>
    <row r="1805" spans="15:15" x14ac:dyDescent="0.2">
      <c r="O1805" s="8"/>
    </row>
    <row r="1806" spans="15:15" x14ac:dyDescent="0.2">
      <c r="O1806" s="8"/>
    </row>
    <row r="1807" spans="15:15" x14ac:dyDescent="0.2">
      <c r="O1807" s="8"/>
    </row>
    <row r="1808" spans="15:15" x14ac:dyDescent="0.2">
      <c r="O1808" s="8"/>
    </row>
    <row r="1809" spans="15:15" x14ac:dyDescent="0.2">
      <c r="O1809" s="8"/>
    </row>
    <row r="1810" spans="15:15" x14ac:dyDescent="0.2">
      <c r="O1810" s="8"/>
    </row>
    <row r="1811" spans="15:15" x14ac:dyDescent="0.2">
      <c r="O1811" s="8"/>
    </row>
    <row r="1812" spans="15:15" x14ac:dyDescent="0.2">
      <c r="O1812" s="8"/>
    </row>
    <row r="1813" spans="15:15" x14ac:dyDescent="0.2">
      <c r="O1813" s="8"/>
    </row>
    <row r="1814" spans="15:15" x14ac:dyDescent="0.2">
      <c r="O1814" s="8"/>
    </row>
    <row r="1815" spans="15:15" x14ac:dyDescent="0.2">
      <c r="O1815" s="8"/>
    </row>
    <row r="1816" spans="15:15" x14ac:dyDescent="0.2">
      <c r="O1816" s="8"/>
    </row>
    <row r="1817" spans="15:15" x14ac:dyDescent="0.2">
      <c r="O1817" s="8"/>
    </row>
    <row r="1818" spans="15:15" x14ac:dyDescent="0.2">
      <c r="O1818" s="8"/>
    </row>
    <row r="1819" spans="15:15" x14ac:dyDescent="0.2">
      <c r="O1819" s="8"/>
    </row>
    <row r="1820" spans="15:15" x14ac:dyDescent="0.2">
      <c r="O1820" s="8"/>
    </row>
    <row r="1821" spans="15:15" x14ac:dyDescent="0.2">
      <c r="O1821" s="8"/>
    </row>
    <row r="1822" spans="15:15" x14ac:dyDescent="0.2">
      <c r="O1822" s="8"/>
    </row>
    <row r="1823" spans="15:15" x14ac:dyDescent="0.2">
      <c r="O1823" s="8"/>
    </row>
    <row r="1824" spans="15:15" x14ac:dyDescent="0.2">
      <c r="O1824" s="8"/>
    </row>
    <row r="1825" spans="15:15" x14ac:dyDescent="0.2">
      <c r="O1825" s="8"/>
    </row>
    <row r="1826" spans="15:15" x14ac:dyDescent="0.2">
      <c r="O1826" s="8"/>
    </row>
    <row r="1827" spans="15:15" x14ac:dyDescent="0.2">
      <c r="O1827" s="8"/>
    </row>
    <row r="1828" spans="15:15" x14ac:dyDescent="0.2">
      <c r="O1828" s="8"/>
    </row>
    <row r="1829" spans="15:15" x14ac:dyDescent="0.2">
      <c r="O1829" s="8"/>
    </row>
    <row r="1830" spans="15:15" x14ac:dyDescent="0.2">
      <c r="O1830" s="8"/>
    </row>
    <row r="1831" spans="15:15" x14ac:dyDescent="0.2">
      <c r="O1831" s="8"/>
    </row>
    <row r="1832" spans="15:15" x14ac:dyDescent="0.2">
      <c r="O1832" s="8"/>
    </row>
    <row r="1833" spans="15:15" x14ac:dyDescent="0.2">
      <c r="O1833" s="8"/>
    </row>
    <row r="1834" spans="15:15" x14ac:dyDescent="0.2">
      <c r="O1834" s="8"/>
    </row>
    <row r="1835" spans="15:15" x14ac:dyDescent="0.2">
      <c r="O1835" s="8"/>
    </row>
    <row r="1836" spans="15:15" x14ac:dyDescent="0.2">
      <c r="O1836" s="8"/>
    </row>
    <row r="1837" spans="15:15" x14ac:dyDescent="0.2">
      <c r="O1837" s="8"/>
    </row>
    <row r="1838" spans="15:15" x14ac:dyDescent="0.2">
      <c r="O1838" s="8"/>
    </row>
    <row r="1839" spans="15:15" x14ac:dyDescent="0.2">
      <c r="O1839" s="8"/>
    </row>
    <row r="1840" spans="15:15" x14ac:dyDescent="0.2">
      <c r="O1840" s="8"/>
    </row>
    <row r="1841" spans="15:15" x14ac:dyDescent="0.2">
      <c r="O1841" s="8"/>
    </row>
    <row r="1842" spans="15:15" x14ac:dyDescent="0.2">
      <c r="O1842" s="8"/>
    </row>
    <row r="1843" spans="15:15" x14ac:dyDescent="0.2">
      <c r="O1843" s="8"/>
    </row>
    <row r="1844" spans="15:15" x14ac:dyDescent="0.2">
      <c r="O1844" s="8"/>
    </row>
    <row r="1845" spans="15:15" x14ac:dyDescent="0.2">
      <c r="O1845" s="8"/>
    </row>
    <row r="1846" spans="15:15" x14ac:dyDescent="0.2">
      <c r="O1846" s="8"/>
    </row>
    <row r="1847" spans="15:15" x14ac:dyDescent="0.2">
      <c r="O1847" s="8"/>
    </row>
    <row r="1848" spans="15:15" x14ac:dyDescent="0.2">
      <c r="O1848" s="8"/>
    </row>
    <row r="1849" spans="15:15" x14ac:dyDescent="0.2">
      <c r="O1849" s="8"/>
    </row>
    <row r="1850" spans="15:15" x14ac:dyDescent="0.2">
      <c r="O1850" s="8"/>
    </row>
    <row r="1851" spans="15:15" x14ac:dyDescent="0.2">
      <c r="O1851" s="8"/>
    </row>
    <row r="1852" spans="15:15" x14ac:dyDescent="0.2">
      <c r="O1852" s="8"/>
    </row>
    <row r="1853" spans="15:15" x14ac:dyDescent="0.2">
      <c r="O1853" s="8"/>
    </row>
    <row r="1854" spans="15:15" x14ac:dyDescent="0.2">
      <c r="O1854" s="8"/>
    </row>
    <row r="1855" spans="15:15" x14ac:dyDescent="0.2">
      <c r="O1855" s="8"/>
    </row>
    <row r="1856" spans="15:15" x14ac:dyDescent="0.2">
      <c r="O1856" s="8"/>
    </row>
    <row r="1857" spans="15:15" x14ac:dyDescent="0.2">
      <c r="O1857" s="8"/>
    </row>
    <row r="1858" spans="15:15" x14ac:dyDescent="0.2">
      <c r="O1858" s="8"/>
    </row>
    <row r="1859" spans="15:15" x14ac:dyDescent="0.2">
      <c r="O1859" s="8"/>
    </row>
    <row r="1860" spans="15:15" x14ac:dyDescent="0.2">
      <c r="O1860" s="8"/>
    </row>
    <row r="1861" spans="15:15" x14ac:dyDescent="0.2">
      <c r="O1861" s="8"/>
    </row>
    <row r="1862" spans="15:15" x14ac:dyDescent="0.2">
      <c r="O1862" s="8"/>
    </row>
    <row r="1863" spans="15:15" x14ac:dyDescent="0.2">
      <c r="O1863" s="8"/>
    </row>
    <row r="1864" spans="15:15" x14ac:dyDescent="0.2">
      <c r="O1864" s="8"/>
    </row>
    <row r="1865" spans="15:15" x14ac:dyDescent="0.2">
      <c r="O1865" s="8"/>
    </row>
    <row r="1866" spans="15:15" x14ac:dyDescent="0.2">
      <c r="O1866" s="8"/>
    </row>
    <row r="1867" spans="15:15" x14ac:dyDescent="0.2">
      <c r="O1867" s="8"/>
    </row>
    <row r="1868" spans="15:15" x14ac:dyDescent="0.2">
      <c r="O1868" s="8"/>
    </row>
    <row r="1869" spans="15:15" x14ac:dyDescent="0.2">
      <c r="O1869" s="8"/>
    </row>
    <row r="1870" spans="15:15" x14ac:dyDescent="0.2">
      <c r="O1870" s="8"/>
    </row>
    <row r="1871" spans="15:15" x14ac:dyDescent="0.2">
      <c r="O1871" s="8"/>
    </row>
    <row r="1872" spans="15:15" x14ac:dyDescent="0.2">
      <c r="O1872" s="8"/>
    </row>
    <row r="1873" spans="15:15" x14ac:dyDescent="0.2">
      <c r="O1873" s="8"/>
    </row>
    <row r="1874" spans="15:15" x14ac:dyDescent="0.2">
      <c r="O1874" s="8"/>
    </row>
    <row r="1875" spans="15:15" x14ac:dyDescent="0.2">
      <c r="O1875" s="8"/>
    </row>
    <row r="1876" spans="15:15" x14ac:dyDescent="0.2">
      <c r="O1876" s="8"/>
    </row>
    <row r="1877" spans="15:15" x14ac:dyDescent="0.2">
      <c r="O1877" s="8"/>
    </row>
    <row r="1878" spans="15:15" x14ac:dyDescent="0.2">
      <c r="O1878" s="8"/>
    </row>
    <row r="1879" spans="15:15" x14ac:dyDescent="0.2">
      <c r="O1879" s="8"/>
    </row>
    <row r="1880" spans="15:15" x14ac:dyDescent="0.2">
      <c r="O1880" s="8"/>
    </row>
    <row r="1881" spans="15:15" x14ac:dyDescent="0.2">
      <c r="O1881" s="8"/>
    </row>
    <row r="1882" spans="15:15" x14ac:dyDescent="0.2">
      <c r="O1882" s="8"/>
    </row>
    <row r="1883" spans="15:15" x14ac:dyDescent="0.2">
      <c r="O1883" s="8"/>
    </row>
    <row r="1884" spans="15:15" x14ac:dyDescent="0.2">
      <c r="O1884" s="8"/>
    </row>
    <row r="1885" spans="15:15" x14ac:dyDescent="0.2">
      <c r="O1885" s="8"/>
    </row>
    <row r="1886" spans="15:15" x14ac:dyDescent="0.2">
      <c r="O1886" s="8"/>
    </row>
    <row r="1887" spans="15:15" x14ac:dyDescent="0.2">
      <c r="O1887" s="8"/>
    </row>
    <row r="1888" spans="15:15" x14ac:dyDescent="0.2">
      <c r="O1888" s="8"/>
    </row>
    <row r="1889" spans="15:15" x14ac:dyDescent="0.2">
      <c r="O1889" s="8"/>
    </row>
    <row r="1890" spans="15:15" x14ac:dyDescent="0.2">
      <c r="O1890" s="8"/>
    </row>
    <row r="1891" spans="15:15" x14ac:dyDescent="0.2">
      <c r="O1891" s="8"/>
    </row>
    <row r="1892" spans="15:15" x14ac:dyDescent="0.2">
      <c r="O1892" s="8"/>
    </row>
    <row r="1893" spans="15:15" x14ac:dyDescent="0.2">
      <c r="O1893" s="8"/>
    </row>
    <row r="1894" spans="15:15" x14ac:dyDescent="0.2">
      <c r="O1894" s="8"/>
    </row>
    <row r="1895" spans="15:15" x14ac:dyDescent="0.2">
      <c r="O1895" s="8"/>
    </row>
    <row r="1896" spans="15:15" x14ac:dyDescent="0.2">
      <c r="O1896" s="8"/>
    </row>
    <row r="1897" spans="15:15" x14ac:dyDescent="0.2">
      <c r="O1897" s="8"/>
    </row>
    <row r="1898" spans="15:15" x14ac:dyDescent="0.2">
      <c r="O1898" s="8"/>
    </row>
    <row r="1899" spans="15:15" x14ac:dyDescent="0.2">
      <c r="O1899" s="8"/>
    </row>
    <row r="1900" spans="15:15" x14ac:dyDescent="0.2">
      <c r="O1900" s="8"/>
    </row>
    <row r="1901" spans="15:15" x14ac:dyDescent="0.2">
      <c r="O1901" s="8"/>
    </row>
    <row r="1902" spans="15:15" x14ac:dyDescent="0.2">
      <c r="O1902" s="8"/>
    </row>
    <row r="1903" spans="15:15" x14ac:dyDescent="0.2">
      <c r="O1903" s="8"/>
    </row>
    <row r="1904" spans="15:15" x14ac:dyDescent="0.2">
      <c r="O1904" s="8"/>
    </row>
    <row r="1905" spans="15:15" x14ac:dyDescent="0.2">
      <c r="O1905" s="8"/>
    </row>
    <row r="1906" spans="15:15" x14ac:dyDescent="0.2">
      <c r="O1906" s="8"/>
    </row>
    <row r="1907" spans="15:15" x14ac:dyDescent="0.2">
      <c r="O1907" s="8"/>
    </row>
    <row r="1908" spans="15:15" x14ac:dyDescent="0.2">
      <c r="O1908" s="8"/>
    </row>
    <row r="1909" spans="15:15" x14ac:dyDescent="0.2">
      <c r="O1909" s="8"/>
    </row>
    <row r="1910" spans="15:15" x14ac:dyDescent="0.2">
      <c r="O1910" s="8"/>
    </row>
    <row r="1911" spans="15:15" x14ac:dyDescent="0.2">
      <c r="O1911" s="8"/>
    </row>
    <row r="1912" spans="15:15" x14ac:dyDescent="0.2">
      <c r="O1912" s="8"/>
    </row>
    <row r="1913" spans="15:15" x14ac:dyDescent="0.2">
      <c r="O1913" s="8"/>
    </row>
    <row r="1914" spans="15:15" x14ac:dyDescent="0.2">
      <c r="O1914" s="8"/>
    </row>
    <row r="1915" spans="15:15" x14ac:dyDescent="0.2">
      <c r="O1915" s="8"/>
    </row>
    <row r="1916" spans="15:15" x14ac:dyDescent="0.2">
      <c r="O1916" s="8"/>
    </row>
    <row r="1917" spans="15:15" x14ac:dyDescent="0.2">
      <c r="O1917" s="8"/>
    </row>
    <row r="1918" spans="15:15" x14ac:dyDescent="0.2">
      <c r="O1918" s="8"/>
    </row>
    <row r="1919" spans="15:15" x14ac:dyDescent="0.2">
      <c r="O1919" s="8"/>
    </row>
    <row r="1920" spans="15:15" x14ac:dyDescent="0.2">
      <c r="O1920" s="8"/>
    </row>
    <row r="1921" spans="15:15" x14ac:dyDescent="0.2">
      <c r="O1921" s="8"/>
    </row>
    <row r="1922" spans="15:15" x14ac:dyDescent="0.2">
      <c r="O1922" s="8"/>
    </row>
    <row r="1923" spans="15:15" x14ac:dyDescent="0.2">
      <c r="O1923" s="8"/>
    </row>
    <row r="1924" spans="15:15" x14ac:dyDescent="0.2">
      <c r="O1924" s="8"/>
    </row>
    <row r="1925" spans="15:15" x14ac:dyDescent="0.2">
      <c r="O1925" s="8"/>
    </row>
    <row r="1926" spans="15:15" x14ac:dyDescent="0.2">
      <c r="O1926" s="8"/>
    </row>
    <row r="1927" spans="15:15" x14ac:dyDescent="0.2">
      <c r="O1927" s="8"/>
    </row>
    <row r="1928" spans="15:15" x14ac:dyDescent="0.2">
      <c r="O1928" s="8"/>
    </row>
    <row r="1929" spans="15:15" x14ac:dyDescent="0.2">
      <c r="O1929" s="8"/>
    </row>
    <row r="1930" spans="15:15" x14ac:dyDescent="0.2">
      <c r="O1930" s="8"/>
    </row>
    <row r="1931" spans="15:15" x14ac:dyDescent="0.2">
      <c r="O1931" s="8"/>
    </row>
    <row r="1932" spans="15:15" x14ac:dyDescent="0.2">
      <c r="O1932" s="8"/>
    </row>
    <row r="1933" spans="15:15" x14ac:dyDescent="0.2">
      <c r="O1933" s="8"/>
    </row>
    <row r="1934" spans="15:15" x14ac:dyDescent="0.2">
      <c r="O1934" s="8"/>
    </row>
    <row r="1935" spans="15:15" x14ac:dyDescent="0.2">
      <c r="O1935" s="8"/>
    </row>
    <row r="1936" spans="15:15" x14ac:dyDescent="0.2">
      <c r="O1936" s="8"/>
    </row>
    <row r="1937" spans="15:15" x14ac:dyDescent="0.2">
      <c r="O1937" s="8"/>
    </row>
    <row r="1938" spans="15:15" x14ac:dyDescent="0.2">
      <c r="O1938" s="8"/>
    </row>
    <row r="1939" spans="15:15" x14ac:dyDescent="0.2">
      <c r="O1939" s="8"/>
    </row>
    <row r="1940" spans="15:15" x14ac:dyDescent="0.2">
      <c r="O1940" s="8"/>
    </row>
    <row r="1941" spans="15:15" x14ac:dyDescent="0.2">
      <c r="O1941" s="8"/>
    </row>
    <row r="1942" spans="15:15" x14ac:dyDescent="0.2">
      <c r="O1942" s="8"/>
    </row>
    <row r="1943" spans="15:15" x14ac:dyDescent="0.2">
      <c r="O1943" s="8"/>
    </row>
    <row r="1944" spans="15:15" x14ac:dyDescent="0.2">
      <c r="O1944" s="8"/>
    </row>
    <row r="1945" spans="15:15" x14ac:dyDescent="0.2">
      <c r="O1945" s="8"/>
    </row>
    <row r="1946" spans="15:15" x14ac:dyDescent="0.2">
      <c r="O1946" s="8"/>
    </row>
    <row r="1947" spans="15:15" x14ac:dyDescent="0.2">
      <c r="O1947" s="8"/>
    </row>
    <row r="1948" spans="15:15" x14ac:dyDescent="0.2">
      <c r="O1948" s="8"/>
    </row>
    <row r="1949" spans="15:15" x14ac:dyDescent="0.2">
      <c r="O1949" s="8"/>
    </row>
    <row r="1950" spans="15:15" x14ac:dyDescent="0.2">
      <c r="O1950" s="8"/>
    </row>
    <row r="1951" spans="15:15" x14ac:dyDescent="0.2">
      <c r="O1951" s="8"/>
    </row>
    <row r="1952" spans="15:15" x14ac:dyDescent="0.2">
      <c r="O1952" s="8"/>
    </row>
    <row r="1953" spans="15:15" x14ac:dyDescent="0.2">
      <c r="O1953" s="8"/>
    </row>
    <row r="1954" spans="15:15" x14ac:dyDescent="0.2">
      <c r="O1954" s="8"/>
    </row>
    <row r="1955" spans="15:15" x14ac:dyDescent="0.2">
      <c r="O1955" s="8"/>
    </row>
    <row r="1956" spans="15:15" x14ac:dyDescent="0.2">
      <c r="O1956" s="8"/>
    </row>
    <row r="1957" spans="15:15" x14ac:dyDescent="0.2">
      <c r="O1957" s="8"/>
    </row>
    <row r="1958" spans="15:15" x14ac:dyDescent="0.2">
      <c r="O1958" s="8"/>
    </row>
    <row r="1959" spans="15:15" x14ac:dyDescent="0.2">
      <c r="O1959" s="8"/>
    </row>
    <row r="1960" spans="15:15" x14ac:dyDescent="0.2">
      <c r="O1960" s="8"/>
    </row>
    <row r="1961" spans="15:15" x14ac:dyDescent="0.2">
      <c r="O1961" s="8"/>
    </row>
    <row r="1962" spans="15:15" x14ac:dyDescent="0.2">
      <c r="O1962" s="8"/>
    </row>
    <row r="1963" spans="15:15" x14ac:dyDescent="0.2">
      <c r="O1963" s="8"/>
    </row>
    <row r="1964" spans="15:15" x14ac:dyDescent="0.2">
      <c r="O1964" s="8"/>
    </row>
    <row r="1965" spans="15:15" x14ac:dyDescent="0.2">
      <c r="O1965" s="8"/>
    </row>
    <row r="1966" spans="15:15" x14ac:dyDescent="0.2">
      <c r="O1966" s="8"/>
    </row>
    <row r="1967" spans="15:15" x14ac:dyDescent="0.2">
      <c r="O1967" s="8"/>
    </row>
    <row r="1968" spans="15:15" x14ac:dyDescent="0.2">
      <c r="O1968" s="8"/>
    </row>
    <row r="1969" spans="15:15" x14ac:dyDescent="0.2">
      <c r="O1969" s="8"/>
    </row>
    <row r="1970" spans="15:15" x14ac:dyDescent="0.2">
      <c r="O1970" s="8"/>
    </row>
    <row r="1971" spans="15:15" x14ac:dyDescent="0.2">
      <c r="O1971" s="8"/>
    </row>
    <row r="1972" spans="15:15" x14ac:dyDescent="0.2">
      <c r="O1972" s="8"/>
    </row>
    <row r="1973" spans="15:15" x14ac:dyDescent="0.2">
      <c r="O1973" s="8"/>
    </row>
    <row r="1974" spans="15:15" x14ac:dyDescent="0.2">
      <c r="O1974" s="8"/>
    </row>
    <row r="1975" spans="15:15" x14ac:dyDescent="0.2">
      <c r="O1975" s="8"/>
    </row>
    <row r="1976" spans="15:15" x14ac:dyDescent="0.2">
      <c r="O1976" s="8"/>
    </row>
    <row r="1977" spans="15:15" x14ac:dyDescent="0.2">
      <c r="O1977" s="8"/>
    </row>
    <row r="1978" spans="15:15" x14ac:dyDescent="0.2">
      <c r="O1978" s="8"/>
    </row>
    <row r="1979" spans="15:15" x14ac:dyDescent="0.2">
      <c r="O1979" s="8"/>
    </row>
    <row r="1980" spans="15:15" x14ac:dyDescent="0.2">
      <c r="O1980" s="8"/>
    </row>
    <row r="1981" spans="15:15" x14ac:dyDescent="0.2">
      <c r="O1981" s="8"/>
    </row>
    <row r="1982" spans="15:15" x14ac:dyDescent="0.2">
      <c r="O1982" s="8"/>
    </row>
    <row r="1983" spans="15:15" x14ac:dyDescent="0.2">
      <c r="O1983" s="8"/>
    </row>
    <row r="1984" spans="15:15" x14ac:dyDescent="0.2">
      <c r="O1984" s="8"/>
    </row>
    <row r="1985" spans="15:15" x14ac:dyDescent="0.2">
      <c r="O1985" s="8"/>
    </row>
    <row r="1986" spans="15:15" x14ac:dyDescent="0.2">
      <c r="O1986" s="8"/>
    </row>
    <row r="1987" spans="15:15" x14ac:dyDescent="0.2">
      <c r="O1987" s="8"/>
    </row>
    <row r="1988" spans="15:15" x14ac:dyDescent="0.2">
      <c r="O1988" s="8"/>
    </row>
    <row r="1989" spans="15:15" x14ac:dyDescent="0.2">
      <c r="O1989" s="8"/>
    </row>
    <row r="1990" spans="15:15" x14ac:dyDescent="0.2">
      <c r="O1990" s="8"/>
    </row>
    <row r="1991" spans="15:15" x14ac:dyDescent="0.2">
      <c r="O1991" s="8"/>
    </row>
    <row r="1992" spans="15:15" x14ac:dyDescent="0.2">
      <c r="O1992" s="8"/>
    </row>
    <row r="1993" spans="15:15" x14ac:dyDescent="0.2">
      <c r="O1993" s="8"/>
    </row>
    <row r="1994" spans="15:15" x14ac:dyDescent="0.2">
      <c r="O1994" s="8"/>
    </row>
    <row r="1995" spans="15:15" x14ac:dyDescent="0.2">
      <c r="O1995" s="8"/>
    </row>
    <row r="1996" spans="15:15" x14ac:dyDescent="0.2">
      <c r="O1996" s="8"/>
    </row>
    <row r="1997" spans="15:15" x14ac:dyDescent="0.2">
      <c r="O1997" s="8"/>
    </row>
    <row r="1998" spans="15:15" x14ac:dyDescent="0.2">
      <c r="O1998" s="8"/>
    </row>
    <row r="1999" spans="15:15" x14ac:dyDescent="0.2">
      <c r="O1999" s="8"/>
    </row>
    <row r="2000" spans="15:15" x14ac:dyDescent="0.2">
      <c r="O2000" s="8"/>
    </row>
    <row r="2001" spans="15:15" x14ac:dyDescent="0.2">
      <c r="O2001" s="8"/>
    </row>
    <row r="2002" spans="15:15" x14ac:dyDescent="0.2">
      <c r="O2002" s="8"/>
    </row>
    <row r="2003" spans="15:15" x14ac:dyDescent="0.2">
      <c r="O2003" s="8"/>
    </row>
    <row r="2004" spans="15:15" x14ac:dyDescent="0.2">
      <c r="O2004" s="8"/>
    </row>
    <row r="2005" spans="15:15" x14ac:dyDescent="0.2">
      <c r="O2005" s="8"/>
    </row>
    <row r="2006" spans="15:15" x14ac:dyDescent="0.2">
      <c r="O2006" s="8"/>
    </row>
    <row r="2007" spans="15:15" x14ac:dyDescent="0.2">
      <c r="O2007" s="8"/>
    </row>
    <row r="2008" spans="15:15" x14ac:dyDescent="0.2">
      <c r="O2008" s="8"/>
    </row>
    <row r="2009" spans="15:15" x14ac:dyDescent="0.2">
      <c r="O2009" s="8"/>
    </row>
    <row r="2010" spans="15:15" x14ac:dyDescent="0.2">
      <c r="O2010" s="8"/>
    </row>
    <row r="2011" spans="15:15" x14ac:dyDescent="0.2">
      <c r="O2011" s="8"/>
    </row>
    <row r="2012" spans="15:15" x14ac:dyDescent="0.2">
      <c r="O2012" s="8"/>
    </row>
    <row r="2013" spans="15:15" x14ac:dyDescent="0.2">
      <c r="O2013" s="8"/>
    </row>
    <row r="2014" spans="15:15" x14ac:dyDescent="0.2">
      <c r="O2014" s="8"/>
    </row>
    <row r="2015" spans="15:15" x14ac:dyDescent="0.2">
      <c r="O2015" s="8"/>
    </row>
    <row r="2016" spans="15:15" x14ac:dyDescent="0.2">
      <c r="O2016" s="8"/>
    </row>
    <row r="2017" spans="15:15" x14ac:dyDescent="0.2">
      <c r="O2017" s="8"/>
    </row>
    <row r="2018" spans="15:15" x14ac:dyDescent="0.2">
      <c r="O2018" s="8"/>
    </row>
    <row r="2019" spans="15:15" x14ac:dyDescent="0.2">
      <c r="O2019" s="8"/>
    </row>
    <row r="2020" spans="15:15" x14ac:dyDescent="0.2">
      <c r="O2020" s="8"/>
    </row>
    <row r="2021" spans="15:15" x14ac:dyDescent="0.2">
      <c r="O2021" s="8"/>
    </row>
    <row r="2022" spans="15:15" x14ac:dyDescent="0.2">
      <c r="O2022" s="8"/>
    </row>
    <row r="2023" spans="15:15" x14ac:dyDescent="0.2">
      <c r="O2023" s="8"/>
    </row>
    <row r="2024" spans="15:15" x14ac:dyDescent="0.2">
      <c r="O2024" s="8"/>
    </row>
    <row r="2025" spans="15:15" x14ac:dyDescent="0.2">
      <c r="O2025" s="8"/>
    </row>
    <row r="2026" spans="15:15" x14ac:dyDescent="0.2">
      <c r="O2026" s="8"/>
    </row>
    <row r="2027" spans="15:15" x14ac:dyDescent="0.2">
      <c r="O2027" s="8"/>
    </row>
    <row r="2028" spans="15:15" x14ac:dyDescent="0.2">
      <c r="O2028" s="8"/>
    </row>
    <row r="2029" spans="15:15" x14ac:dyDescent="0.2">
      <c r="O2029" s="8"/>
    </row>
    <row r="2030" spans="15:15" x14ac:dyDescent="0.2">
      <c r="O2030" s="8"/>
    </row>
    <row r="2031" spans="15:15" x14ac:dyDescent="0.2">
      <c r="O2031" s="8"/>
    </row>
    <row r="2032" spans="15:15" x14ac:dyDescent="0.2">
      <c r="O2032" s="8"/>
    </row>
    <row r="2033" spans="15:15" x14ac:dyDescent="0.2">
      <c r="O2033" s="8"/>
    </row>
    <row r="2034" spans="15:15" x14ac:dyDescent="0.2">
      <c r="O2034" s="8"/>
    </row>
    <row r="2035" spans="15:15" x14ac:dyDescent="0.2">
      <c r="O2035" s="8"/>
    </row>
    <row r="2036" spans="15:15" x14ac:dyDescent="0.2">
      <c r="O2036" s="8"/>
    </row>
    <row r="2037" spans="15:15" x14ac:dyDescent="0.2">
      <c r="O2037" s="8"/>
    </row>
    <row r="2038" spans="15:15" x14ac:dyDescent="0.2">
      <c r="O2038" s="8"/>
    </row>
    <row r="2039" spans="15:15" x14ac:dyDescent="0.2">
      <c r="O2039" s="8"/>
    </row>
    <row r="2040" spans="15:15" x14ac:dyDescent="0.2">
      <c r="O2040" s="8"/>
    </row>
    <row r="2041" spans="15:15" x14ac:dyDescent="0.2">
      <c r="O2041" s="8"/>
    </row>
    <row r="2042" spans="15:15" x14ac:dyDescent="0.2">
      <c r="O2042" s="8"/>
    </row>
    <row r="2043" spans="15:15" x14ac:dyDescent="0.2">
      <c r="O2043" s="8"/>
    </row>
    <row r="2044" spans="15:15" x14ac:dyDescent="0.2">
      <c r="O2044" s="8"/>
    </row>
    <row r="2045" spans="15:15" x14ac:dyDescent="0.2">
      <c r="O2045" s="8"/>
    </row>
    <row r="2046" spans="15:15" x14ac:dyDescent="0.2">
      <c r="O2046" s="8"/>
    </row>
    <row r="2047" spans="15:15" x14ac:dyDescent="0.2">
      <c r="O2047" s="8"/>
    </row>
    <row r="2048" spans="15:15" x14ac:dyDescent="0.2">
      <c r="O2048" s="8"/>
    </row>
    <row r="2049" spans="15:15" x14ac:dyDescent="0.2">
      <c r="O2049" s="8"/>
    </row>
    <row r="2050" spans="15:15" x14ac:dyDescent="0.2">
      <c r="O2050" s="8"/>
    </row>
    <row r="2051" spans="15:15" x14ac:dyDescent="0.2">
      <c r="O2051" s="8"/>
    </row>
    <row r="2052" spans="15:15" x14ac:dyDescent="0.2">
      <c r="O2052" s="8"/>
    </row>
    <row r="2053" spans="15:15" x14ac:dyDescent="0.2">
      <c r="O2053" s="8"/>
    </row>
    <row r="2054" spans="15:15" x14ac:dyDescent="0.2">
      <c r="O2054" s="8"/>
    </row>
    <row r="2055" spans="15:15" x14ac:dyDescent="0.2">
      <c r="O2055" s="8"/>
    </row>
    <row r="2056" spans="15:15" x14ac:dyDescent="0.2">
      <c r="O2056" s="8"/>
    </row>
    <row r="2057" spans="15:15" x14ac:dyDescent="0.2">
      <c r="O2057" s="8"/>
    </row>
    <row r="2058" spans="15:15" x14ac:dyDescent="0.2">
      <c r="O2058" s="8"/>
    </row>
    <row r="2059" spans="15:15" x14ac:dyDescent="0.2">
      <c r="O2059" s="8"/>
    </row>
    <row r="2060" spans="15:15" x14ac:dyDescent="0.2">
      <c r="O2060" s="8"/>
    </row>
    <row r="2061" spans="15:15" x14ac:dyDescent="0.2">
      <c r="O2061" s="8"/>
    </row>
    <row r="2062" spans="15:15" x14ac:dyDescent="0.2">
      <c r="O2062" s="8"/>
    </row>
    <row r="2063" spans="15:15" x14ac:dyDescent="0.2">
      <c r="O2063" s="8"/>
    </row>
    <row r="2064" spans="15:15" x14ac:dyDescent="0.2">
      <c r="O2064" s="8"/>
    </row>
    <row r="2065" spans="15:15" x14ac:dyDescent="0.2">
      <c r="O2065" s="8"/>
    </row>
    <row r="2066" spans="15:15" x14ac:dyDescent="0.2">
      <c r="O2066" s="8"/>
    </row>
    <row r="2067" spans="15:15" x14ac:dyDescent="0.2">
      <c r="O2067" s="8"/>
    </row>
    <row r="2068" spans="15:15" x14ac:dyDescent="0.2">
      <c r="O2068" s="8"/>
    </row>
    <row r="2069" spans="15:15" x14ac:dyDescent="0.2">
      <c r="O2069" s="8"/>
    </row>
    <row r="2070" spans="15:15" x14ac:dyDescent="0.2">
      <c r="O2070" s="8"/>
    </row>
    <row r="2071" spans="15:15" x14ac:dyDescent="0.2">
      <c r="O2071" s="8"/>
    </row>
    <row r="2072" spans="15:15" x14ac:dyDescent="0.2">
      <c r="O2072" s="8"/>
    </row>
    <row r="2073" spans="15:15" x14ac:dyDescent="0.2">
      <c r="O2073" s="8"/>
    </row>
    <row r="2074" spans="15:15" x14ac:dyDescent="0.2">
      <c r="O2074" s="8"/>
    </row>
    <row r="2075" spans="15:15" x14ac:dyDescent="0.2">
      <c r="O2075" s="8"/>
    </row>
    <row r="2076" spans="15:15" x14ac:dyDescent="0.2">
      <c r="O2076" s="8"/>
    </row>
    <row r="2077" spans="15:15" x14ac:dyDescent="0.2">
      <c r="O2077" s="8"/>
    </row>
    <row r="2078" spans="15:15" x14ac:dyDescent="0.2">
      <c r="O2078" s="8"/>
    </row>
    <row r="2079" spans="15:15" x14ac:dyDescent="0.2">
      <c r="O2079" s="8"/>
    </row>
    <row r="2080" spans="15:15" x14ac:dyDescent="0.2">
      <c r="O2080" s="8"/>
    </row>
    <row r="2081" spans="15:15" x14ac:dyDescent="0.2">
      <c r="O2081" s="8"/>
    </row>
    <row r="2082" spans="15:15" x14ac:dyDescent="0.2">
      <c r="O2082" s="8"/>
    </row>
    <row r="2083" spans="15:15" x14ac:dyDescent="0.2">
      <c r="O2083" s="8"/>
    </row>
    <row r="2084" spans="15:15" x14ac:dyDescent="0.2">
      <c r="O2084" s="8"/>
    </row>
    <row r="2085" spans="15:15" x14ac:dyDescent="0.2">
      <c r="O2085" s="8"/>
    </row>
    <row r="2086" spans="15:15" x14ac:dyDescent="0.2">
      <c r="O2086" s="8"/>
    </row>
    <row r="2087" spans="15:15" x14ac:dyDescent="0.2">
      <c r="O2087" s="8"/>
    </row>
    <row r="2088" spans="15:15" x14ac:dyDescent="0.2">
      <c r="O2088" s="8"/>
    </row>
    <row r="2089" spans="15:15" x14ac:dyDescent="0.2">
      <c r="O2089" s="8"/>
    </row>
    <row r="2090" spans="15:15" x14ac:dyDescent="0.2">
      <c r="O2090" s="8"/>
    </row>
    <row r="2091" spans="15:15" x14ac:dyDescent="0.2">
      <c r="O2091" s="8"/>
    </row>
    <row r="2092" spans="15:15" x14ac:dyDescent="0.2">
      <c r="O2092" s="8"/>
    </row>
    <row r="2093" spans="15:15" x14ac:dyDescent="0.2">
      <c r="O2093" s="8"/>
    </row>
    <row r="2094" spans="15:15" x14ac:dyDescent="0.2">
      <c r="O2094" s="8"/>
    </row>
    <row r="2095" spans="15:15" x14ac:dyDescent="0.2">
      <c r="O2095" s="8"/>
    </row>
    <row r="2096" spans="15:15" x14ac:dyDescent="0.2">
      <c r="O2096" s="8"/>
    </row>
    <row r="2097" spans="15:15" x14ac:dyDescent="0.2">
      <c r="O2097" s="8"/>
    </row>
    <row r="2098" spans="15:15" x14ac:dyDescent="0.2">
      <c r="O2098" s="8"/>
    </row>
  </sheetData>
  <mergeCells count="13">
    <mergeCell ref="F21:I21"/>
    <mergeCell ref="J21:N21"/>
    <mergeCell ref="O21:O23"/>
    <mergeCell ref="F22:F23"/>
    <mergeCell ref="G22:I22"/>
    <mergeCell ref="J22:J23"/>
    <mergeCell ref="K22:K23"/>
    <mergeCell ref="L22:N22"/>
    <mergeCell ref="A21:A23"/>
    <mergeCell ref="B21:B23"/>
    <mergeCell ref="C21:C23"/>
    <mergeCell ref="D21:D23"/>
    <mergeCell ref="E21:E23"/>
  </mergeCells>
  <pageMargins left="0.19685039370078741" right="0.19685039370078741" top="0.59055118110236227" bottom="0.39370078740157483" header="0.39370078740157483" footer="0.19685039370078741"/>
  <pageSetup paperSize="9" scale="96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3573"/>
  <sheetViews>
    <sheetView showGridLines="0" tabSelected="1" zoomScaleNormal="75" zoomScaleSheetLayoutView="75" workbookViewId="0">
      <selection activeCell="U19" sqref="U19"/>
    </sheetView>
  </sheetViews>
  <sheetFormatPr defaultRowHeight="12.75" outlineLevelRow="2" outlineLevelCol="1" x14ac:dyDescent="0.2"/>
  <cols>
    <col min="1" max="1" width="4.140625" style="34" customWidth="1"/>
    <col min="2" max="2" width="9.7109375" style="2" customWidth="1"/>
    <col min="3" max="3" width="57.85546875" style="31" customWidth="1"/>
    <col min="4" max="4" width="7.7109375" style="30" customWidth="1"/>
    <col min="5" max="5" width="8.5703125" style="32" customWidth="1"/>
    <col min="6" max="6" width="7.7109375" style="8" customWidth="1"/>
    <col min="7" max="7" width="6.7109375" style="8" customWidth="1"/>
    <col min="8" max="8" width="7.5703125" style="8" customWidth="1"/>
    <col min="9" max="9" width="6.7109375" style="8" customWidth="1"/>
    <col min="10" max="11" width="8.5703125" style="8" customWidth="1"/>
    <col min="12" max="12" width="9" style="8" customWidth="1"/>
    <col min="13" max="13" width="7.5703125" style="8" customWidth="1"/>
    <col min="14" max="17" width="6.7109375" style="8" customWidth="1"/>
    <col min="18" max="19" width="9.140625" style="9" hidden="1" customWidth="1" outlineLevel="1"/>
    <col min="20" max="20" width="9.140625" style="9" collapsed="1"/>
    <col min="21" max="16384" width="9.140625" style="9"/>
  </cols>
  <sheetData>
    <row r="1" spans="1:17" outlineLevel="2" x14ac:dyDescent="0.2">
      <c r="A1" s="1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O1" s="6"/>
      <c r="P1" s="6"/>
      <c r="Q1" s="6"/>
    </row>
    <row r="2" spans="1:17" outlineLevel="1" x14ac:dyDescent="0.2">
      <c r="A2" s="10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"/>
    </row>
    <row r="3" spans="1:17" outlineLevel="1" x14ac:dyDescent="0.2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7" outlineLevel="1" x14ac:dyDescent="0.2">
      <c r="A4" s="10" t="s">
        <v>2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2</v>
      </c>
      <c r="O4" s="6"/>
      <c r="P4" s="6"/>
      <c r="Q4" s="6"/>
    </row>
    <row r="5" spans="1:17" outlineLevel="1" x14ac:dyDescent="0.2">
      <c r="A5" s="10" t="s">
        <v>37</v>
      </c>
      <c r="C5" s="3"/>
      <c r="D5" s="4"/>
      <c r="E5" s="5"/>
      <c r="F5" s="6"/>
      <c r="G5" s="6"/>
      <c r="H5" s="6"/>
      <c r="I5" s="6"/>
      <c r="J5" s="6"/>
      <c r="K5" s="6"/>
      <c r="L5" s="6"/>
      <c r="M5" s="12" t="s">
        <v>39</v>
      </c>
      <c r="O5" s="6"/>
      <c r="P5" s="6"/>
      <c r="Q5" s="6"/>
    </row>
    <row r="6" spans="1:17" x14ac:dyDescent="0.2">
      <c r="A6" s="5"/>
      <c r="B6" s="10"/>
      <c r="C6" s="3"/>
      <c r="D6" s="4"/>
      <c r="E6" s="9"/>
      <c r="F6" s="6"/>
      <c r="G6" s="6"/>
      <c r="H6" s="5"/>
      <c r="I6" s="6"/>
      <c r="J6" s="13"/>
      <c r="K6" s="6"/>
      <c r="L6" s="6"/>
      <c r="M6" s="6"/>
      <c r="N6" s="6"/>
      <c r="O6" s="6"/>
      <c r="P6" s="6"/>
      <c r="Q6" s="6"/>
    </row>
    <row r="7" spans="1:17" x14ac:dyDescent="0.2">
      <c r="A7" s="5"/>
      <c r="B7" s="10"/>
      <c r="C7" s="3"/>
      <c r="D7" s="4"/>
      <c r="E7" s="11"/>
      <c r="F7" s="14"/>
      <c r="G7" s="14"/>
      <c r="H7" s="15" t="s">
        <v>3</v>
      </c>
      <c r="I7" s="15"/>
      <c r="J7" s="16"/>
      <c r="K7" s="6"/>
      <c r="L7" s="6"/>
      <c r="M7" s="6"/>
      <c r="N7" s="6"/>
      <c r="O7" s="6"/>
      <c r="P7" s="6"/>
      <c r="Q7" s="6"/>
    </row>
    <row r="8" spans="1:17" x14ac:dyDescent="0.2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">
      <c r="A9" s="5"/>
      <c r="B9" s="10"/>
      <c r="C9" s="3"/>
      <c r="D9" s="4"/>
      <c r="E9" s="9"/>
      <c r="F9" s="6"/>
      <c r="G9" s="6"/>
      <c r="H9" s="17" t="s">
        <v>4</v>
      </c>
      <c r="I9" s="17"/>
      <c r="J9" s="6"/>
      <c r="K9" s="6"/>
      <c r="L9" s="6"/>
      <c r="M9" s="6"/>
      <c r="N9" s="6"/>
      <c r="O9" s="6"/>
      <c r="P9" s="6"/>
      <c r="Q9" s="6"/>
    </row>
    <row r="10" spans="1:17" x14ac:dyDescent="0.2">
      <c r="A10" s="5"/>
      <c r="B10" s="10"/>
      <c r="C10" s="3"/>
      <c r="D10" s="4"/>
      <c r="E10" s="9"/>
      <c r="F10" s="6"/>
      <c r="G10" s="6"/>
      <c r="H10" s="5" t="s">
        <v>5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x14ac:dyDescent="0.2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">
      <c r="A12" s="5"/>
      <c r="B12" s="10"/>
      <c r="C12" s="18" t="s">
        <v>6</v>
      </c>
      <c r="D12" s="19" t="s">
        <v>242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x14ac:dyDescent="0.2">
      <c r="A13" s="5"/>
      <c r="B13" s="10"/>
      <c r="C13" s="3"/>
      <c r="D13" s="4"/>
      <c r="E13" s="21"/>
      <c r="F13" s="14"/>
      <c r="G13" s="14"/>
      <c r="H13" s="15" t="s">
        <v>7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x14ac:dyDescent="0.2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">
      <c r="A15" s="5"/>
      <c r="B15" s="10"/>
      <c r="C15" s="3"/>
      <c r="D15" s="20" t="s">
        <v>8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</row>
    <row r="16" spans="1:17" ht="15" x14ac:dyDescent="0.25">
      <c r="A16" s="5"/>
      <c r="B16" s="10"/>
      <c r="C16" s="3"/>
      <c r="D16" s="20" t="s">
        <v>60</v>
      </c>
      <c r="E16" s="5"/>
      <c r="F16" s="6"/>
      <c r="G16" s="6"/>
      <c r="H16" s="6"/>
      <c r="I16" s="20"/>
      <c r="J16" s="121">
        <f>J189</f>
        <v>35147.027224559999</v>
      </c>
      <c r="K16" s="122"/>
      <c r="L16" s="12" t="s">
        <v>55</v>
      </c>
      <c r="M16" s="6"/>
      <c r="N16" s="6"/>
      <c r="O16" s="6"/>
      <c r="P16" s="6"/>
      <c r="Q16" s="6"/>
    </row>
    <row r="17" spans="1:19" ht="15" x14ac:dyDescent="0.25">
      <c r="A17" s="5"/>
      <c r="B17" s="10"/>
      <c r="C17" s="3"/>
      <c r="D17" s="20" t="s">
        <v>57</v>
      </c>
      <c r="E17" s="5"/>
      <c r="F17" s="6"/>
      <c r="G17" s="6"/>
      <c r="H17" s="6"/>
      <c r="I17" s="20"/>
      <c r="J17" s="121">
        <f>J183</f>
        <v>14456.23</v>
      </c>
      <c r="K17" s="122"/>
      <c r="L17" s="12" t="s">
        <v>55</v>
      </c>
      <c r="M17" s="6"/>
      <c r="N17" s="6"/>
      <c r="O17" s="6"/>
      <c r="P17" s="6"/>
      <c r="Q17" s="6"/>
    </row>
    <row r="18" spans="1:19" ht="15" outlineLevel="1" x14ac:dyDescent="0.25">
      <c r="A18" s="5"/>
      <c r="B18" s="10"/>
      <c r="C18" s="3"/>
      <c r="D18" s="20" t="s">
        <v>58</v>
      </c>
      <c r="E18" s="5"/>
      <c r="F18" s="6"/>
      <c r="G18" s="6"/>
      <c r="H18" s="6"/>
      <c r="I18" s="20"/>
      <c r="J18" s="123">
        <f>O179</f>
        <v>24117.460000000003</v>
      </c>
      <c r="K18" s="122"/>
      <c r="L18" s="12" t="s">
        <v>59</v>
      </c>
      <c r="M18" s="6"/>
      <c r="N18" s="6"/>
      <c r="O18" s="6"/>
      <c r="P18" s="6"/>
      <c r="Q18" s="6"/>
    </row>
    <row r="19" spans="1:19" x14ac:dyDescent="0.2">
      <c r="A19" s="5"/>
      <c r="B19" s="10"/>
      <c r="C19" s="3"/>
      <c r="D19" s="76" t="s">
        <v>56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 x14ac:dyDescent="0.2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2" spans="1:19" ht="18" customHeight="1" x14ac:dyDescent="0.2">
      <c r="A22" s="103" t="s">
        <v>12</v>
      </c>
      <c r="B22" s="134" t="s">
        <v>13</v>
      </c>
      <c r="C22" s="103" t="s">
        <v>14</v>
      </c>
      <c r="D22" s="103" t="s">
        <v>15</v>
      </c>
      <c r="E22" s="103" t="s">
        <v>16</v>
      </c>
      <c r="F22" s="103" t="s">
        <v>17</v>
      </c>
      <c r="G22" s="104"/>
      <c r="H22" s="104"/>
      <c r="I22" s="104"/>
      <c r="J22" s="103" t="s">
        <v>18</v>
      </c>
      <c r="K22" s="104"/>
      <c r="L22" s="104"/>
      <c r="M22" s="104"/>
      <c r="N22" s="103" t="s">
        <v>19</v>
      </c>
      <c r="O22" s="103" t="s">
        <v>20</v>
      </c>
      <c r="P22" s="103" t="s">
        <v>21</v>
      </c>
      <c r="Q22" s="103" t="s">
        <v>22</v>
      </c>
      <c r="R22" s="78" t="s">
        <v>61</v>
      </c>
      <c r="S22" s="78" t="s">
        <v>62</v>
      </c>
    </row>
    <row r="23" spans="1:19" ht="15.75" customHeight="1" x14ac:dyDescent="0.2">
      <c r="A23" s="104"/>
      <c r="B23" s="135"/>
      <c r="C23" s="136"/>
      <c r="D23" s="103"/>
      <c r="E23" s="104"/>
      <c r="F23" s="103" t="s">
        <v>23</v>
      </c>
      <c r="G23" s="103" t="s">
        <v>24</v>
      </c>
      <c r="H23" s="104"/>
      <c r="I23" s="104"/>
      <c r="J23" s="103" t="s">
        <v>23</v>
      </c>
      <c r="K23" s="103" t="s">
        <v>24</v>
      </c>
      <c r="L23" s="104"/>
      <c r="M23" s="104"/>
      <c r="N23" s="103"/>
      <c r="O23" s="103"/>
      <c r="P23" s="103"/>
      <c r="Q23" s="103"/>
      <c r="R23" s="78"/>
      <c r="S23" s="78"/>
    </row>
    <row r="24" spans="1:19" ht="15.75" customHeight="1" x14ac:dyDescent="0.2">
      <c r="A24" s="104"/>
      <c r="B24" s="135"/>
      <c r="C24" s="136"/>
      <c r="D24" s="103"/>
      <c r="E24" s="104"/>
      <c r="F24" s="104"/>
      <c r="G24" s="26" t="s">
        <v>25</v>
      </c>
      <c r="H24" s="26" t="s">
        <v>26</v>
      </c>
      <c r="I24" s="26" t="s">
        <v>27</v>
      </c>
      <c r="J24" s="104"/>
      <c r="K24" s="26" t="s">
        <v>25</v>
      </c>
      <c r="L24" s="26" t="s">
        <v>26</v>
      </c>
      <c r="M24" s="26" t="s">
        <v>27</v>
      </c>
      <c r="N24" s="103"/>
      <c r="O24" s="103"/>
      <c r="P24" s="103"/>
      <c r="Q24" s="103"/>
      <c r="R24" s="78"/>
      <c r="S24" s="78"/>
    </row>
    <row r="25" spans="1:19" x14ac:dyDescent="0.2">
      <c r="A25" s="29">
        <v>1</v>
      </c>
      <c r="B25" s="28">
        <v>2</v>
      </c>
      <c r="C25" s="26">
        <v>3</v>
      </c>
      <c r="D25" s="26">
        <v>4</v>
      </c>
      <c r="E25" s="29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  <c r="K25" s="27">
        <v>11</v>
      </c>
      <c r="L25" s="27">
        <v>12</v>
      </c>
      <c r="M25" s="27">
        <v>13</v>
      </c>
      <c r="N25" s="27">
        <v>14</v>
      </c>
      <c r="O25" s="27">
        <v>15</v>
      </c>
      <c r="P25" s="27">
        <v>16</v>
      </c>
      <c r="Q25" s="27">
        <v>17</v>
      </c>
      <c r="R25" s="78"/>
      <c r="S25" s="78"/>
    </row>
    <row r="26" spans="1:19" ht="15" customHeight="1" x14ac:dyDescent="0.2">
      <c r="A26" s="132" t="s">
        <v>137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78"/>
      <c r="S26" s="78"/>
    </row>
    <row r="27" spans="1:19" s="97" customFormat="1" ht="15" customHeight="1" x14ac:dyDescent="0.2">
      <c r="A27" s="130" t="s">
        <v>138</v>
      </c>
      <c r="B27" s="131"/>
      <c r="C27" s="13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79"/>
      <c r="S27" s="79"/>
    </row>
    <row r="28" spans="1:19" s="97" customFormat="1" ht="75" customHeight="1" x14ac:dyDescent="0.2">
      <c r="A28" s="152">
        <v>1</v>
      </c>
      <c r="B28" s="153" t="s">
        <v>139</v>
      </c>
      <c r="C28" s="154" t="s">
        <v>359</v>
      </c>
      <c r="D28" s="155" t="s">
        <v>65</v>
      </c>
      <c r="E28" s="156">
        <v>1</v>
      </c>
      <c r="F28" s="157">
        <v>14456.23</v>
      </c>
      <c r="G28" s="157">
        <v>14456.23</v>
      </c>
      <c r="H28" s="158"/>
      <c r="I28" s="158"/>
      <c r="J28" s="159">
        <f t="shared" ref="J28:J92" si="0">E28*F28</f>
        <v>14456.23</v>
      </c>
      <c r="K28" s="159">
        <f t="shared" ref="K28:K92" si="1">E28*G28</f>
        <v>14456.23</v>
      </c>
      <c r="L28" s="158">
        <f t="shared" ref="L28" si="2">E28*H28</f>
        <v>0</v>
      </c>
      <c r="M28" s="158">
        <f t="shared" ref="M28" si="3">E28*I28</f>
        <v>0</v>
      </c>
      <c r="N28" s="159">
        <v>125</v>
      </c>
      <c r="O28" s="159">
        <v>125</v>
      </c>
      <c r="P28" s="158"/>
      <c r="Q28" s="158"/>
      <c r="R28" s="79">
        <f>(K28+M28)*68%</f>
        <v>9830.2363999999998</v>
      </c>
      <c r="S28" s="79">
        <f>(K28+M28)*36%</f>
        <v>5204.2428</v>
      </c>
    </row>
    <row r="29" spans="1:19" s="97" customFormat="1" ht="75" customHeight="1" x14ac:dyDescent="0.2">
      <c r="A29" s="144">
        <v>2</v>
      </c>
      <c r="B29" s="145" t="s">
        <v>140</v>
      </c>
      <c r="C29" s="146" t="s">
        <v>243</v>
      </c>
      <c r="D29" s="147" t="s">
        <v>65</v>
      </c>
      <c r="E29" s="148"/>
      <c r="F29" s="149">
        <v>21857.82</v>
      </c>
      <c r="G29" s="149">
        <v>21857.82</v>
      </c>
      <c r="H29" s="150"/>
      <c r="I29" s="150"/>
      <c r="J29" s="151">
        <f t="shared" si="0"/>
        <v>0</v>
      </c>
      <c r="K29" s="151">
        <f t="shared" si="1"/>
        <v>0</v>
      </c>
      <c r="L29" s="150">
        <f t="shared" ref="L29:L76" si="4">E29*H29</f>
        <v>0</v>
      </c>
      <c r="M29" s="150">
        <f t="shared" ref="M29:M76" si="5">E29*I29</f>
        <v>0</v>
      </c>
      <c r="N29" s="151">
        <v>189</v>
      </c>
      <c r="O29" s="151">
        <v>189</v>
      </c>
      <c r="P29" s="150"/>
      <c r="Q29" s="150"/>
      <c r="R29" s="79">
        <f t="shared" ref="R29:R92" si="6">(K29+M29)*68%</f>
        <v>0</v>
      </c>
      <c r="S29" s="79">
        <f t="shared" ref="S29:S92" si="7">(K29+M29)*36%</f>
        <v>0</v>
      </c>
    </row>
    <row r="30" spans="1:19" s="97" customFormat="1" ht="75" customHeight="1" x14ac:dyDescent="0.2">
      <c r="A30" s="144">
        <v>3</v>
      </c>
      <c r="B30" s="145" t="s">
        <v>141</v>
      </c>
      <c r="C30" s="146" t="s">
        <v>244</v>
      </c>
      <c r="D30" s="147" t="s">
        <v>65</v>
      </c>
      <c r="E30" s="148"/>
      <c r="F30" s="149">
        <v>32150.65</v>
      </c>
      <c r="G30" s="149">
        <v>32150.65</v>
      </c>
      <c r="H30" s="150"/>
      <c r="I30" s="150"/>
      <c r="J30" s="151">
        <f t="shared" si="0"/>
        <v>0</v>
      </c>
      <c r="K30" s="151">
        <f t="shared" si="1"/>
        <v>0</v>
      </c>
      <c r="L30" s="150">
        <f t="shared" si="4"/>
        <v>0</v>
      </c>
      <c r="M30" s="150">
        <f t="shared" si="5"/>
        <v>0</v>
      </c>
      <c r="N30" s="151">
        <v>278</v>
      </c>
      <c r="O30" s="151">
        <v>278</v>
      </c>
      <c r="P30" s="150"/>
      <c r="Q30" s="150"/>
      <c r="R30" s="79">
        <f t="shared" si="6"/>
        <v>0</v>
      </c>
      <c r="S30" s="79">
        <f t="shared" si="7"/>
        <v>0</v>
      </c>
    </row>
    <row r="31" spans="1:19" s="97" customFormat="1" ht="75" customHeight="1" x14ac:dyDescent="0.2">
      <c r="A31" s="144">
        <v>4</v>
      </c>
      <c r="B31" s="145" t="s">
        <v>142</v>
      </c>
      <c r="C31" s="146" t="s">
        <v>245</v>
      </c>
      <c r="D31" s="147" t="s">
        <v>65</v>
      </c>
      <c r="E31" s="148"/>
      <c r="F31" s="149">
        <v>46820.62</v>
      </c>
      <c r="G31" s="149">
        <v>46820.62</v>
      </c>
      <c r="H31" s="150"/>
      <c r="I31" s="150"/>
      <c r="J31" s="151">
        <f t="shared" si="0"/>
        <v>0</v>
      </c>
      <c r="K31" s="151">
        <f t="shared" si="1"/>
        <v>0</v>
      </c>
      <c r="L31" s="150">
        <f t="shared" si="4"/>
        <v>0</v>
      </c>
      <c r="M31" s="150">
        <f t="shared" si="5"/>
        <v>0</v>
      </c>
      <c r="N31" s="151">
        <v>398</v>
      </c>
      <c r="O31" s="151">
        <v>398</v>
      </c>
      <c r="P31" s="150"/>
      <c r="Q31" s="150"/>
      <c r="R31" s="79">
        <f t="shared" si="6"/>
        <v>0</v>
      </c>
      <c r="S31" s="79">
        <f t="shared" si="7"/>
        <v>0</v>
      </c>
    </row>
    <row r="32" spans="1:19" s="97" customFormat="1" ht="75" customHeight="1" x14ac:dyDescent="0.2">
      <c r="A32" s="144">
        <v>5</v>
      </c>
      <c r="B32" s="145" t="s">
        <v>143</v>
      </c>
      <c r="C32" s="146" t="s">
        <v>246</v>
      </c>
      <c r="D32" s="147" t="s">
        <v>65</v>
      </c>
      <c r="E32" s="148"/>
      <c r="F32" s="149">
        <v>22667.360000000001</v>
      </c>
      <c r="G32" s="149">
        <v>22667.360000000001</v>
      </c>
      <c r="H32" s="150"/>
      <c r="I32" s="150"/>
      <c r="J32" s="151">
        <f t="shared" si="0"/>
        <v>0</v>
      </c>
      <c r="K32" s="151">
        <f t="shared" si="1"/>
        <v>0</v>
      </c>
      <c r="L32" s="150">
        <f t="shared" si="4"/>
        <v>0</v>
      </c>
      <c r="M32" s="150">
        <f t="shared" si="5"/>
        <v>0</v>
      </c>
      <c r="N32" s="151">
        <v>196</v>
      </c>
      <c r="O32" s="151">
        <v>196</v>
      </c>
      <c r="P32" s="150"/>
      <c r="Q32" s="150"/>
      <c r="R32" s="79">
        <f t="shared" si="6"/>
        <v>0</v>
      </c>
      <c r="S32" s="79">
        <f t="shared" si="7"/>
        <v>0</v>
      </c>
    </row>
    <row r="33" spans="1:19" s="97" customFormat="1" ht="75" customHeight="1" x14ac:dyDescent="0.2">
      <c r="A33" s="144">
        <v>6</v>
      </c>
      <c r="B33" s="145" t="s">
        <v>144</v>
      </c>
      <c r="C33" s="146" t="s">
        <v>247</v>
      </c>
      <c r="D33" s="147" t="s">
        <v>65</v>
      </c>
      <c r="E33" s="148"/>
      <c r="F33" s="149">
        <v>30531.55</v>
      </c>
      <c r="G33" s="149">
        <v>30531.55</v>
      </c>
      <c r="H33" s="150"/>
      <c r="I33" s="150"/>
      <c r="J33" s="151">
        <f t="shared" si="0"/>
        <v>0</v>
      </c>
      <c r="K33" s="151">
        <f t="shared" si="1"/>
        <v>0</v>
      </c>
      <c r="L33" s="150">
        <f t="shared" si="4"/>
        <v>0</v>
      </c>
      <c r="M33" s="150">
        <f t="shared" si="5"/>
        <v>0</v>
      </c>
      <c r="N33" s="151">
        <v>264</v>
      </c>
      <c r="O33" s="151">
        <v>264</v>
      </c>
      <c r="P33" s="150"/>
      <c r="Q33" s="150"/>
      <c r="R33" s="79">
        <f t="shared" si="6"/>
        <v>0</v>
      </c>
      <c r="S33" s="79">
        <f t="shared" si="7"/>
        <v>0</v>
      </c>
    </row>
    <row r="34" spans="1:19" s="97" customFormat="1" ht="75" customHeight="1" x14ac:dyDescent="0.2">
      <c r="A34" s="144">
        <v>7</v>
      </c>
      <c r="B34" s="145" t="s">
        <v>145</v>
      </c>
      <c r="C34" s="146" t="s">
        <v>248</v>
      </c>
      <c r="D34" s="147" t="s">
        <v>65</v>
      </c>
      <c r="E34" s="148"/>
      <c r="F34" s="149">
        <v>44062.58</v>
      </c>
      <c r="G34" s="149">
        <v>44062.58</v>
      </c>
      <c r="H34" s="150"/>
      <c r="I34" s="150"/>
      <c r="J34" s="151">
        <f t="shared" si="0"/>
        <v>0</v>
      </c>
      <c r="K34" s="151">
        <f t="shared" si="1"/>
        <v>0</v>
      </c>
      <c r="L34" s="150">
        <f t="shared" si="4"/>
        <v>0</v>
      </c>
      <c r="M34" s="150">
        <f t="shared" si="5"/>
        <v>0</v>
      </c>
      <c r="N34" s="151">
        <v>381</v>
      </c>
      <c r="O34" s="151">
        <v>381</v>
      </c>
      <c r="P34" s="150"/>
      <c r="Q34" s="150"/>
      <c r="R34" s="79">
        <f t="shared" si="6"/>
        <v>0</v>
      </c>
      <c r="S34" s="79">
        <f t="shared" si="7"/>
        <v>0</v>
      </c>
    </row>
    <row r="35" spans="1:19" s="97" customFormat="1" ht="75" customHeight="1" x14ac:dyDescent="0.2">
      <c r="A35" s="144">
        <v>8</v>
      </c>
      <c r="B35" s="145" t="s">
        <v>146</v>
      </c>
      <c r="C35" s="146" t="s">
        <v>249</v>
      </c>
      <c r="D35" s="147" t="s">
        <v>65</v>
      </c>
      <c r="E35" s="148"/>
      <c r="F35" s="149">
        <v>61525.59</v>
      </c>
      <c r="G35" s="149">
        <v>61525.59</v>
      </c>
      <c r="H35" s="150"/>
      <c r="I35" s="150"/>
      <c r="J35" s="151">
        <f t="shared" si="0"/>
        <v>0</v>
      </c>
      <c r="K35" s="151">
        <f t="shared" si="1"/>
        <v>0</v>
      </c>
      <c r="L35" s="150">
        <f t="shared" si="4"/>
        <v>0</v>
      </c>
      <c r="M35" s="150">
        <f t="shared" si="5"/>
        <v>0</v>
      </c>
      <c r="N35" s="151">
        <v>523</v>
      </c>
      <c r="O35" s="151">
        <v>523</v>
      </c>
      <c r="P35" s="150"/>
      <c r="Q35" s="150"/>
      <c r="R35" s="79">
        <f t="shared" si="6"/>
        <v>0</v>
      </c>
      <c r="S35" s="79">
        <f t="shared" si="7"/>
        <v>0</v>
      </c>
    </row>
    <row r="36" spans="1:19" s="97" customFormat="1" ht="75" customHeight="1" x14ac:dyDescent="0.2">
      <c r="A36" s="144">
        <v>9</v>
      </c>
      <c r="B36" s="145" t="s">
        <v>147</v>
      </c>
      <c r="C36" s="146" t="s">
        <v>250</v>
      </c>
      <c r="D36" s="147" t="s">
        <v>65</v>
      </c>
      <c r="E36" s="148"/>
      <c r="F36" s="149">
        <v>18735.27</v>
      </c>
      <c r="G36" s="149">
        <v>18735.27</v>
      </c>
      <c r="H36" s="150"/>
      <c r="I36" s="150"/>
      <c r="J36" s="151">
        <f t="shared" si="0"/>
        <v>0</v>
      </c>
      <c r="K36" s="151">
        <f t="shared" si="1"/>
        <v>0</v>
      </c>
      <c r="L36" s="150">
        <f t="shared" si="4"/>
        <v>0</v>
      </c>
      <c r="M36" s="150">
        <f t="shared" si="5"/>
        <v>0</v>
      </c>
      <c r="N36" s="151">
        <v>162</v>
      </c>
      <c r="O36" s="151">
        <v>162</v>
      </c>
      <c r="P36" s="150"/>
      <c r="Q36" s="150"/>
      <c r="R36" s="79">
        <f t="shared" si="6"/>
        <v>0</v>
      </c>
      <c r="S36" s="79">
        <f t="shared" si="7"/>
        <v>0</v>
      </c>
    </row>
    <row r="37" spans="1:19" ht="75" customHeight="1" x14ac:dyDescent="0.2">
      <c r="A37" s="144">
        <v>10</v>
      </c>
      <c r="B37" s="145" t="s">
        <v>148</v>
      </c>
      <c r="C37" s="146" t="s">
        <v>251</v>
      </c>
      <c r="D37" s="147" t="s">
        <v>65</v>
      </c>
      <c r="E37" s="148"/>
      <c r="F37" s="149">
        <v>26946.41</v>
      </c>
      <c r="G37" s="149">
        <v>26946.41</v>
      </c>
      <c r="H37" s="150"/>
      <c r="I37" s="150"/>
      <c r="J37" s="151">
        <f t="shared" si="0"/>
        <v>0</v>
      </c>
      <c r="K37" s="151">
        <f t="shared" si="1"/>
        <v>0</v>
      </c>
      <c r="L37" s="150">
        <f t="shared" si="4"/>
        <v>0</v>
      </c>
      <c r="M37" s="150">
        <f t="shared" si="5"/>
        <v>0</v>
      </c>
      <c r="N37" s="151">
        <v>233</v>
      </c>
      <c r="O37" s="151">
        <v>233</v>
      </c>
      <c r="P37" s="150"/>
      <c r="Q37" s="150"/>
      <c r="R37" s="79">
        <f t="shared" si="6"/>
        <v>0</v>
      </c>
      <c r="S37" s="79">
        <f t="shared" si="7"/>
        <v>0</v>
      </c>
    </row>
    <row r="38" spans="1:19" ht="75" customHeight="1" x14ac:dyDescent="0.2">
      <c r="A38" s="144">
        <v>11</v>
      </c>
      <c r="B38" s="145" t="s">
        <v>149</v>
      </c>
      <c r="C38" s="146" t="s">
        <v>252</v>
      </c>
      <c r="D38" s="147" t="s">
        <v>65</v>
      </c>
      <c r="E38" s="148"/>
      <c r="F38" s="149">
        <v>38973.99</v>
      </c>
      <c r="G38" s="149">
        <v>38973.99</v>
      </c>
      <c r="H38" s="150"/>
      <c r="I38" s="150"/>
      <c r="J38" s="151">
        <f t="shared" si="0"/>
        <v>0</v>
      </c>
      <c r="K38" s="151">
        <f t="shared" si="1"/>
        <v>0</v>
      </c>
      <c r="L38" s="150">
        <f t="shared" si="4"/>
        <v>0</v>
      </c>
      <c r="M38" s="150">
        <f t="shared" si="5"/>
        <v>0</v>
      </c>
      <c r="N38" s="151">
        <v>337</v>
      </c>
      <c r="O38" s="151">
        <v>337</v>
      </c>
      <c r="P38" s="150"/>
      <c r="Q38" s="150"/>
      <c r="R38" s="79">
        <f t="shared" si="6"/>
        <v>0</v>
      </c>
      <c r="S38" s="79">
        <f t="shared" si="7"/>
        <v>0</v>
      </c>
    </row>
    <row r="39" spans="1:19" ht="75" customHeight="1" x14ac:dyDescent="0.2">
      <c r="A39" s="144">
        <v>12</v>
      </c>
      <c r="B39" s="145" t="s">
        <v>150</v>
      </c>
      <c r="C39" s="146" t="s">
        <v>253</v>
      </c>
      <c r="D39" s="147" t="s">
        <v>65</v>
      </c>
      <c r="E39" s="148"/>
      <c r="F39" s="149">
        <v>56114.16</v>
      </c>
      <c r="G39" s="149">
        <v>56114.16</v>
      </c>
      <c r="H39" s="150"/>
      <c r="I39" s="150"/>
      <c r="J39" s="151">
        <f t="shared" si="0"/>
        <v>0</v>
      </c>
      <c r="K39" s="151">
        <f t="shared" si="1"/>
        <v>0</v>
      </c>
      <c r="L39" s="150">
        <f t="shared" si="4"/>
        <v>0</v>
      </c>
      <c r="M39" s="150">
        <f t="shared" si="5"/>
        <v>0</v>
      </c>
      <c r="N39" s="151">
        <v>477</v>
      </c>
      <c r="O39" s="151">
        <v>477</v>
      </c>
      <c r="P39" s="150"/>
      <c r="Q39" s="150"/>
      <c r="R39" s="79">
        <f t="shared" si="6"/>
        <v>0</v>
      </c>
      <c r="S39" s="79">
        <f t="shared" si="7"/>
        <v>0</v>
      </c>
    </row>
    <row r="40" spans="1:19" ht="75" customHeight="1" x14ac:dyDescent="0.2">
      <c r="A40" s="144">
        <v>13</v>
      </c>
      <c r="B40" s="145" t="s">
        <v>151</v>
      </c>
      <c r="C40" s="146" t="s">
        <v>254</v>
      </c>
      <c r="D40" s="147" t="s">
        <v>65</v>
      </c>
      <c r="E40" s="148"/>
      <c r="F40" s="149">
        <v>25789.91</v>
      </c>
      <c r="G40" s="149">
        <v>25789.91</v>
      </c>
      <c r="H40" s="150"/>
      <c r="I40" s="150"/>
      <c r="J40" s="151">
        <f t="shared" si="0"/>
        <v>0</v>
      </c>
      <c r="K40" s="151">
        <f t="shared" si="1"/>
        <v>0</v>
      </c>
      <c r="L40" s="150">
        <f t="shared" si="4"/>
        <v>0</v>
      </c>
      <c r="M40" s="150">
        <f t="shared" si="5"/>
        <v>0</v>
      </c>
      <c r="N40" s="151">
        <v>223</v>
      </c>
      <c r="O40" s="151">
        <v>223</v>
      </c>
      <c r="P40" s="150"/>
      <c r="Q40" s="150"/>
      <c r="R40" s="79">
        <f t="shared" si="6"/>
        <v>0</v>
      </c>
      <c r="S40" s="79">
        <f t="shared" si="7"/>
        <v>0</v>
      </c>
    </row>
    <row r="41" spans="1:19" ht="75" customHeight="1" x14ac:dyDescent="0.2">
      <c r="A41" s="144">
        <v>14</v>
      </c>
      <c r="B41" s="145" t="s">
        <v>152</v>
      </c>
      <c r="C41" s="146" t="s">
        <v>255</v>
      </c>
      <c r="D41" s="147" t="s">
        <v>65</v>
      </c>
      <c r="E41" s="148"/>
      <c r="F41" s="149">
        <v>34232.35</v>
      </c>
      <c r="G41" s="149">
        <v>34232.35</v>
      </c>
      <c r="H41" s="150"/>
      <c r="I41" s="150"/>
      <c r="J41" s="151">
        <f t="shared" si="0"/>
        <v>0</v>
      </c>
      <c r="K41" s="151">
        <f t="shared" si="1"/>
        <v>0</v>
      </c>
      <c r="L41" s="150">
        <f t="shared" si="4"/>
        <v>0</v>
      </c>
      <c r="M41" s="150">
        <f t="shared" si="5"/>
        <v>0</v>
      </c>
      <c r="N41" s="151">
        <v>296</v>
      </c>
      <c r="O41" s="151">
        <v>296</v>
      </c>
      <c r="P41" s="150"/>
      <c r="Q41" s="150"/>
      <c r="R41" s="79">
        <f t="shared" si="6"/>
        <v>0</v>
      </c>
      <c r="S41" s="79">
        <f t="shared" si="7"/>
        <v>0</v>
      </c>
    </row>
    <row r="42" spans="1:19" ht="75" customHeight="1" x14ac:dyDescent="0.2">
      <c r="A42" s="144">
        <v>15</v>
      </c>
      <c r="B42" s="145" t="s">
        <v>153</v>
      </c>
      <c r="C42" s="146" t="s">
        <v>256</v>
      </c>
      <c r="D42" s="147" t="s">
        <v>65</v>
      </c>
      <c r="E42" s="148"/>
      <c r="F42" s="149">
        <v>49035.519999999997</v>
      </c>
      <c r="G42" s="149">
        <v>49035.519999999997</v>
      </c>
      <c r="H42" s="150"/>
      <c r="I42" s="150"/>
      <c r="J42" s="151">
        <f t="shared" si="0"/>
        <v>0</v>
      </c>
      <c r="K42" s="151">
        <f t="shared" si="1"/>
        <v>0</v>
      </c>
      <c r="L42" s="150">
        <f t="shared" si="4"/>
        <v>0</v>
      </c>
      <c r="M42" s="150">
        <f t="shared" si="5"/>
        <v>0</v>
      </c>
      <c r="N42" s="151">
        <v>424</v>
      </c>
      <c r="O42" s="151">
        <v>424</v>
      </c>
      <c r="P42" s="150"/>
      <c r="Q42" s="150"/>
      <c r="R42" s="79">
        <f t="shared" si="6"/>
        <v>0</v>
      </c>
      <c r="S42" s="79">
        <f t="shared" si="7"/>
        <v>0</v>
      </c>
    </row>
    <row r="43" spans="1:19" ht="75" customHeight="1" x14ac:dyDescent="0.2">
      <c r="A43" s="144">
        <v>16</v>
      </c>
      <c r="B43" s="145" t="s">
        <v>154</v>
      </c>
      <c r="C43" s="146" t="s">
        <v>257</v>
      </c>
      <c r="D43" s="147" t="s">
        <v>65</v>
      </c>
      <c r="E43" s="148"/>
      <c r="F43" s="149">
        <v>68348.7</v>
      </c>
      <c r="G43" s="149">
        <v>68348.7</v>
      </c>
      <c r="H43" s="150"/>
      <c r="I43" s="150"/>
      <c r="J43" s="151">
        <f t="shared" si="0"/>
        <v>0</v>
      </c>
      <c r="K43" s="151">
        <f t="shared" si="1"/>
        <v>0</v>
      </c>
      <c r="L43" s="150">
        <f t="shared" si="4"/>
        <v>0</v>
      </c>
      <c r="M43" s="150">
        <f t="shared" si="5"/>
        <v>0</v>
      </c>
      <c r="N43" s="151">
        <v>581</v>
      </c>
      <c r="O43" s="151">
        <v>581</v>
      </c>
      <c r="P43" s="150"/>
      <c r="Q43" s="150"/>
      <c r="R43" s="79">
        <f t="shared" si="6"/>
        <v>0</v>
      </c>
      <c r="S43" s="79">
        <f t="shared" si="7"/>
        <v>0</v>
      </c>
    </row>
    <row r="44" spans="1:19" ht="75" customHeight="1" x14ac:dyDescent="0.2">
      <c r="A44" s="144">
        <v>17</v>
      </c>
      <c r="B44" s="145" t="s">
        <v>155</v>
      </c>
      <c r="C44" s="146" t="s">
        <v>258</v>
      </c>
      <c r="D44" s="147" t="s">
        <v>65</v>
      </c>
      <c r="E44" s="148"/>
      <c r="F44" s="149">
        <v>12695.66</v>
      </c>
      <c r="G44" s="149">
        <v>12695.66</v>
      </c>
      <c r="H44" s="150"/>
      <c r="I44" s="150"/>
      <c r="J44" s="151">
        <f t="shared" si="0"/>
        <v>0</v>
      </c>
      <c r="K44" s="151">
        <f t="shared" si="1"/>
        <v>0</v>
      </c>
      <c r="L44" s="150">
        <f t="shared" si="4"/>
        <v>0</v>
      </c>
      <c r="M44" s="150">
        <f t="shared" si="5"/>
        <v>0</v>
      </c>
      <c r="N44" s="151">
        <v>118</v>
      </c>
      <c r="O44" s="151">
        <v>118</v>
      </c>
      <c r="P44" s="150"/>
      <c r="Q44" s="150"/>
      <c r="R44" s="79">
        <f t="shared" si="6"/>
        <v>0</v>
      </c>
      <c r="S44" s="79">
        <f t="shared" si="7"/>
        <v>0</v>
      </c>
    </row>
    <row r="45" spans="1:19" ht="75" customHeight="1" x14ac:dyDescent="0.2">
      <c r="A45" s="144">
        <v>18</v>
      </c>
      <c r="B45" s="145" t="s">
        <v>156</v>
      </c>
      <c r="C45" s="146" t="s">
        <v>259</v>
      </c>
      <c r="D45" s="147" t="s">
        <v>65</v>
      </c>
      <c r="E45" s="148"/>
      <c r="F45" s="149">
        <v>16568.91</v>
      </c>
      <c r="G45" s="149">
        <v>16568.91</v>
      </c>
      <c r="H45" s="150"/>
      <c r="I45" s="150"/>
      <c r="J45" s="151">
        <f t="shared" si="0"/>
        <v>0</v>
      </c>
      <c r="K45" s="151">
        <f t="shared" si="1"/>
        <v>0</v>
      </c>
      <c r="L45" s="150">
        <f t="shared" si="4"/>
        <v>0</v>
      </c>
      <c r="M45" s="150">
        <f t="shared" si="5"/>
        <v>0</v>
      </c>
      <c r="N45" s="151">
        <v>154</v>
      </c>
      <c r="O45" s="151">
        <v>154</v>
      </c>
      <c r="P45" s="150"/>
      <c r="Q45" s="150"/>
      <c r="R45" s="79">
        <f t="shared" si="6"/>
        <v>0</v>
      </c>
      <c r="S45" s="79">
        <f t="shared" si="7"/>
        <v>0</v>
      </c>
    </row>
    <row r="46" spans="1:19" ht="75" customHeight="1" x14ac:dyDescent="0.2">
      <c r="A46" s="144">
        <v>19</v>
      </c>
      <c r="B46" s="145" t="s">
        <v>157</v>
      </c>
      <c r="C46" s="146" t="s">
        <v>260</v>
      </c>
      <c r="D46" s="147" t="s">
        <v>65</v>
      </c>
      <c r="E46" s="148"/>
      <c r="F46" s="149">
        <v>26682.39</v>
      </c>
      <c r="G46" s="149">
        <v>26682.39</v>
      </c>
      <c r="H46" s="150"/>
      <c r="I46" s="150"/>
      <c r="J46" s="151">
        <f t="shared" si="0"/>
        <v>0</v>
      </c>
      <c r="K46" s="151">
        <f t="shared" si="1"/>
        <v>0</v>
      </c>
      <c r="L46" s="150">
        <f t="shared" si="4"/>
        <v>0</v>
      </c>
      <c r="M46" s="150">
        <f t="shared" si="5"/>
        <v>0</v>
      </c>
      <c r="N46" s="151">
        <v>248</v>
      </c>
      <c r="O46" s="151">
        <v>248</v>
      </c>
      <c r="P46" s="150"/>
      <c r="Q46" s="150"/>
      <c r="R46" s="79">
        <f t="shared" si="6"/>
        <v>0</v>
      </c>
      <c r="S46" s="79">
        <f t="shared" si="7"/>
        <v>0</v>
      </c>
    </row>
    <row r="47" spans="1:19" ht="75" customHeight="1" x14ac:dyDescent="0.2">
      <c r="A47" s="144">
        <v>20</v>
      </c>
      <c r="B47" s="145" t="s">
        <v>158</v>
      </c>
      <c r="C47" s="146" t="s">
        <v>261</v>
      </c>
      <c r="D47" s="147" t="s">
        <v>65</v>
      </c>
      <c r="E47" s="148"/>
      <c r="F47" s="149">
        <v>41879.75</v>
      </c>
      <c r="G47" s="149">
        <v>41879.75</v>
      </c>
      <c r="H47" s="150"/>
      <c r="I47" s="150"/>
      <c r="J47" s="151">
        <f t="shared" si="0"/>
        <v>0</v>
      </c>
      <c r="K47" s="151">
        <f t="shared" si="1"/>
        <v>0</v>
      </c>
      <c r="L47" s="150">
        <f t="shared" si="4"/>
        <v>0</v>
      </c>
      <c r="M47" s="150">
        <f t="shared" si="5"/>
        <v>0</v>
      </c>
      <c r="N47" s="151">
        <v>356</v>
      </c>
      <c r="O47" s="151">
        <v>356</v>
      </c>
      <c r="P47" s="150"/>
      <c r="Q47" s="150"/>
      <c r="R47" s="79">
        <f t="shared" si="6"/>
        <v>0</v>
      </c>
      <c r="S47" s="79">
        <f t="shared" si="7"/>
        <v>0</v>
      </c>
    </row>
    <row r="48" spans="1:19" ht="75" customHeight="1" x14ac:dyDescent="0.2">
      <c r="A48" s="144">
        <v>21</v>
      </c>
      <c r="B48" s="145" t="s">
        <v>159</v>
      </c>
      <c r="C48" s="146" t="s">
        <v>262</v>
      </c>
      <c r="D48" s="147" t="s">
        <v>65</v>
      </c>
      <c r="E48" s="148"/>
      <c r="F48" s="149">
        <v>19473.84</v>
      </c>
      <c r="G48" s="149">
        <v>19473.84</v>
      </c>
      <c r="H48" s="150"/>
      <c r="I48" s="150"/>
      <c r="J48" s="151">
        <f t="shared" si="0"/>
        <v>0</v>
      </c>
      <c r="K48" s="151">
        <f t="shared" si="1"/>
        <v>0</v>
      </c>
      <c r="L48" s="150">
        <f t="shared" si="4"/>
        <v>0</v>
      </c>
      <c r="M48" s="150">
        <f t="shared" si="5"/>
        <v>0</v>
      </c>
      <c r="N48" s="151">
        <v>181</v>
      </c>
      <c r="O48" s="151">
        <v>181</v>
      </c>
      <c r="P48" s="150"/>
      <c r="Q48" s="150"/>
      <c r="R48" s="79">
        <f t="shared" si="6"/>
        <v>0</v>
      </c>
      <c r="S48" s="79">
        <f t="shared" si="7"/>
        <v>0</v>
      </c>
    </row>
    <row r="49" spans="1:19" ht="75" customHeight="1" x14ac:dyDescent="0.2">
      <c r="A49" s="144">
        <v>22</v>
      </c>
      <c r="B49" s="145" t="s">
        <v>160</v>
      </c>
      <c r="C49" s="146" t="s">
        <v>263</v>
      </c>
      <c r="D49" s="147" t="s">
        <v>65</v>
      </c>
      <c r="E49" s="148"/>
      <c r="F49" s="149">
        <v>30125.279999999999</v>
      </c>
      <c r="G49" s="149">
        <v>30125.279999999999</v>
      </c>
      <c r="H49" s="150"/>
      <c r="I49" s="150"/>
      <c r="J49" s="151">
        <f t="shared" si="0"/>
        <v>0</v>
      </c>
      <c r="K49" s="151">
        <f t="shared" si="1"/>
        <v>0</v>
      </c>
      <c r="L49" s="150">
        <f t="shared" si="4"/>
        <v>0</v>
      </c>
      <c r="M49" s="150">
        <f t="shared" si="5"/>
        <v>0</v>
      </c>
      <c r="N49" s="151">
        <v>280</v>
      </c>
      <c r="O49" s="151">
        <v>280</v>
      </c>
      <c r="P49" s="150"/>
      <c r="Q49" s="150"/>
      <c r="R49" s="79">
        <f t="shared" si="6"/>
        <v>0</v>
      </c>
      <c r="S49" s="79">
        <f t="shared" si="7"/>
        <v>0</v>
      </c>
    </row>
    <row r="50" spans="1:19" ht="75" customHeight="1" x14ac:dyDescent="0.2">
      <c r="A50" s="144">
        <v>23</v>
      </c>
      <c r="B50" s="145" t="s">
        <v>161</v>
      </c>
      <c r="C50" s="146" t="s">
        <v>264</v>
      </c>
      <c r="D50" s="147" t="s">
        <v>65</v>
      </c>
      <c r="E50" s="148"/>
      <c r="F50" s="149">
        <v>44219.61</v>
      </c>
      <c r="G50" s="149">
        <v>44219.61</v>
      </c>
      <c r="H50" s="150"/>
      <c r="I50" s="150"/>
      <c r="J50" s="151">
        <f t="shared" si="0"/>
        <v>0</v>
      </c>
      <c r="K50" s="151">
        <f t="shared" si="1"/>
        <v>0</v>
      </c>
      <c r="L50" s="150">
        <f t="shared" si="4"/>
        <v>0</v>
      </c>
      <c r="M50" s="150">
        <f t="shared" si="5"/>
        <v>0</v>
      </c>
      <c r="N50" s="151">
        <v>411</v>
      </c>
      <c r="O50" s="151">
        <v>411</v>
      </c>
      <c r="P50" s="150"/>
      <c r="Q50" s="150"/>
      <c r="R50" s="79">
        <f t="shared" si="6"/>
        <v>0</v>
      </c>
      <c r="S50" s="79">
        <f t="shared" si="7"/>
        <v>0</v>
      </c>
    </row>
    <row r="51" spans="1:19" ht="75" customHeight="1" x14ac:dyDescent="0.2">
      <c r="A51" s="144">
        <v>24</v>
      </c>
      <c r="B51" s="145" t="s">
        <v>162</v>
      </c>
      <c r="C51" s="146" t="s">
        <v>265</v>
      </c>
      <c r="D51" s="147" t="s">
        <v>65</v>
      </c>
      <c r="E51" s="148"/>
      <c r="F51" s="149">
        <v>72348.45</v>
      </c>
      <c r="G51" s="149">
        <v>72348.45</v>
      </c>
      <c r="H51" s="150"/>
      <c r="I51" s="150"/>
      <c r="J51" s="151">
        <f t="shared" si="0"/>
        <v>0</v>
      </c>
      <c r="K51" s="151">
        <f t="shared" si="1"/>
        <v>0</v>
      </c>
      <c r="L51" s="150">
        <f t="shared" si="4"/>
        <v>0</v>
      </c>
      <c r="M51" s="150">
        <f t="shared" si="5"/>
        <v>0</v>
      </c>
      <c r="N51" s="151">
        <v>615</v>
      </c>
      <c r="O51" s="151">
        <v>615</v>
      </c>
      <c r="P51" s="150"/>
      <c r="Q51" s="150"/>
      <c r="R51" s="79">
        <f t="shared" si="6"/>
        <v>0</v>
      </c>
      <c r="S51" s="79">
        <f t="shared" si="7"/>
        <v>0</v>
      </c>
    </row>
    <row r="52" spans="1:19" ht="75" customHeight="1" x14ac:dyDescent="0.2">
      <c r="A52" s="144">
        <v>25</v>
      </c>
      <c r="B52" s="145" t="s">
        <v>163</v>
      </c>
      <c r="C52" s="146" t="s">
        <v>266</v>
      </c>
      <c r="D52" s="147" t="s">
        <v>65</v>
      </c>
      <c r="E52" s="148"/>
      <c r="F52" s="149">
        <v>12695.66</v>
      </c>
      <c r="G52" s="149">
        <v>12695.66</v>
      </c>
      <c r="H52" s="150"/>
      <c r="I52" s="150"/>
      <c r="J52" s="151">
        <f t="shared" si="0"/>
        <v>0</v>
      </c>
      <c r="K52" s="151">
        <f t="shared" si="1"/>
        <v>0</v>
      </c>
      <c r="L52" s="150">
        <f t="shared" si="4"/>
        <v>0</v>
      </c>
      <c r="M52" s="150">
        <f t="shared" si="5"/>
        <v>0</v>
      </c>
      <c r="N52" s="151">
        <v>118</v>
      </c>
      <c r="O52" s="151">
        <v>118</v>
      </c>
      <c r="P52" s="150"/>
      <c r="Q52" s="150"/>
      <c r="R52" s="79">
        <f t="shared" si="6"/>
        <v>0</v>
      </c>
      <c r="S52" s="79">
        <f t="shared" si="7"/>
        <v>0</v>
      </c>
    </row>
    <row r="53" spans="1:19" ht="75" customHeight="1" x14ac:dyDescent="0.2">
      <c r="A53" s="144">
        <v>26</v>
      </c>
      <c r="B53" s="145" t="s">
        <v>164</v>
      </c>
      <c r="C53" s="146" t="s">
        <v>267</v>
      </c>
      <c r="D53" s="147" t="s">
        <v>65</v>
      </c>
      <c r="E53" s="148"/>
      <c r="F53" s="149">
        <v>16568.91</v>
      </c>
      <c r="G53" s="149">
        <v>16568.91</v>
      </c>
      <c r="H53" s="150"/>
      <c r="I53" s="150"/>
      <c r="J53" s="151">
        <f t="shared" si="0"/>
        <v>0</v>
      </c>
      <c r="K53" s="151">
        <f t="shared" si="1"/>
        <v>0</v>
      </c>
      <c r="L53" s="150">
        <f t="shared" si="4"/>
        <v>0</v>
      </c>
      <c r="M53" s="150">
        <f t="shared" si="5"/>
        <v>0</v>
      </c>
      <c r="N53" s="151">
        <v>154</v>
      </c>
      <c r="O53" s="151">
        <v>154</v>
      </c>
      <c r="P53" s="150"/>
      <c r="Q53" s="150"/>
      <c r="R53" s="79">
        <f t="shared" si="6"/>
        <v>0</v>
      </c>
      <c r="S53" s="79">
        <f t="shared" si="7"/>
        <v>0</v>
      </c>
    </row>
    <row r="54" spans="1:19" ht="75" customHeight="1" x14ac:dyDescent="0.2">
      <c r="A54" s="144">
        <v>27</v>
      </c>
      <c r="B54" s="145" t="s">
        <v>165</v>
      </c>
      <c r="C54" s="146" t="s">
        <v>268</v>
      </c>
      <c r="D54" s="147" t="s">
        <v>65</v>
      </c>
      <c r="E54" s="148"/>
      <c r="F54" s="149">
        <v>26682.39</v>
      </c>
      <c r="G54" s="149">
        <v>26682.39</v>
      </c>
      <c r="H54" s="150"/>
      <c r="I54" s="150"/>
      <c r="J54" s="151">
        <f t="shared" si="0"/>
        <v>0</v>
      </c>
      <c r="K54" s="151">
        <f t="shared" si="1"/>
        <v>0</v>
      </c>
      <c r="L54" s="150">
        <f t="shared" si="4"/>
        <v>0</v>
      </c>
      <c r="M54" s="150">
        <f t="shared" si="5"/>
        <v>0</v>
      </c>
      <c r="N54" s="151">
        <v>248</v>
      </c>
      <c r="O54" s="151">
        <v>248</v>
      </c>
      <c r="P54" s="150"/>
      <c r="Q54" s="150"/>
      <c r="R54" s="79">
        <f t="shared" si="6"/>
        <v>0</v>
      </c>
      <c r="S54" s="79">
        <f t="shared" si="7"/>
        <v>0</v>
      </c>
    </row>
    <row r="55" spans="1:19" ht="75" customHeight="1" x14ac:dyDescent="0.2">
      <c r="A55" s="144">
        <v>28</v>
      </c>
      <c r="B55" s="145" t="s">
        <v>166</v>
      </c>
      <c r="C55" s="146" t="s">
        <v>269</v>
      </c>
      <c r="D55" s="147" t="s">
        <v>65</v>
      </c>
      <c r="E55" s="148"/>
      <c r="F55" s="149">
        <v>41879.75</v>
      </c>
      <c r="G55" s="149">
        <v>41879.75</v>
      </c>
      <c r="H55" s="150"/>
      <c r="I55" s="150"/>
      <c r="J55" s="151">
        <f t="shared" si="0"/>
        <v>0</v>
      </c>
      <c r="K55" s="151">
        <f t="shared" si="1"/>
        <v>0</v>
      </c>
      <c r="L55" s="150">
        <f t="shared" si="4"/>
        <v>0</v>
      </c>
      <c r="M55" s="150">
        <f t="shared" si="5"/>
        <v>0</v>
      </c>
      <c r="N55" s="151">
        <v>356</v>
      </c>
      <c r="O55" s="151">
        <v>356</v>
      </c>
      <c r="P55" s="150"/>
      <c r="Q55" s="150"/>
      <c r="R55" s="79">
        <f t="shared" si="6"/>
        <v>0</v>
      </c>
      <c r="S55" s="79">
        <f t="shared" si="7"/>
        <v>0</v>
      </c>
    </row>
    <row r="56" spans="1:19" ht="75" customHeight="1" x14ac:dyDescent="0.2">
      <c r="A56" s="144">
        <v>29</v>
      </c>
      <c r="B56" s="145" t="s">
        <v>167</v>
      </c>
      <c r="C56" s="146" t="s">
        <v>270</v>
      </c>
      <c r="D56" s="147" t="s">
        <v>65</v>
      </c>
      <c r="E56" s="148"/>
      <c r="F56" s="149">
        <v>95585.36</v>
      </c>
      <c r="G56" s="149">
        <v>95272.44</v>
      </c>
      <c r="H56" s="149">
        <v>312.92</v>
      </c>
      <c r="I56" s="150"/>
      <c r="J56" s="151">
        <f t="shared" si="0"/>
        <v>0</v>
      </c>
      <c r="K56" s="151">
        <f t="shared" si="1"/>
        <v>0</v>
      </c>
      <c r="L56" s="150">
        <f t="shared" si="4"/>
        <v>0</v>
      </c>
      <c r="M56" s="150">
        <f t="shared" si="5"/>
        <v>0</v>
      </c>
      <c r="N56" s="151">
        <v>854</v>
      </c>
      <c r="O56" s="151">
        <v>854</v>
      </c>
      <c r="P56" s="150"/>
      <c r="Q56" s="150"/>
      <c r="R56" s="79">
        <f t="shared" si="6"/>
        <v>0</v>
      </c>
      <c r="S56" s="79">
        <f t="shared" si="7"/>
        <v>0</v>
      </c>
    </row>
    <row r="57" spans="1:19" ht="75" customHeight="1" x14ac:dyDescent="0.2">
      <c r="A57" s="144">
        <v>30</v>
      </c>
      <c r="B57" s="145" t="s">
        <v>168</v>
      </c>
      <c r="C57" s="146" t="s">
        <v>271</v>
      </c>
      <c r="D57" s="147" t="s">
        <v>65</v>
      </c>
      <c r="E57" s="148"/>
      <c r="F57" s="149">
        <v>102390.54</v>
      </c>
      <c r="G57" s="149">
        <v>102077.62</v>
      </c>
      <c r="H57" s="149">
        <v>312.92</v>
      </c>
      <c r="I57" s="150"/>
      <c r="J57" s="151">
        <f t="shared" si="0"/>
        <v>0</v>
      </c>
      <c r="K57" s="151">
        <f t="shared" si="1"/>
        <v>0</v>
      </c>
      <c r="L57" s="150">
        <f t="shared" si="4"/>
        <v>0</v>
      </c>
      <c r="M57" s="150">
        <f t="shared" si="5"/>
        <v>0</v>
      </c>
      <c r="N57" s="151">
        <v>915</v>
      </c>
      <c r="O57" s="151">
        <v>915</v>
      </c>
      <c r="P57" s="150"/>
      <c r="Q57" s="150"/>
      <c r="R57" s="79">
        <f t="shared" si="6"/>
        <v>0</v>
      </c>
      <c r="S57" s="79">
        <f t="shared" si="7"/>
        <v>0</v>
      </c>
    </row>
    <row r="58" spans="1:19" ht="75" customHeight="1" x14ac:dyDescent="0.2">
      <c r="A58" s="144">
        <v>31</v>
      </c>
      <c r="B58" s="145" t="s">
        <v>169</v>
      </c>
      <c r="C58" s="146" t="s">
        <v>272</v>
      </c>
      <c r="D58" s="147" t="s">
        <v>65</v>
      </c>
      <c r="E58" s="148"/>
      <c r="F58" s="149">
        <v>118566.77</v>
      </c>
      <c r="G58" s="149">
        <v>118253.85</v>
      </c>
      <c r="H58" s="149">
        <v>312.92</v>
      </c>
      <c r="I58" s="150"/>
      <c r="J58" s="151">
        <f t="shared" si="0"/>
        <v>0</v>
      </c>
      <c r="K58" s="151">
        <f t="shared" si="1"/>
        <v>0</v>
      </c>
      <c r="L58" s="150">
        <f t="shared" si="4"/>
        <v>0</v>
      </c>
      <c r="M58" s="150">
        <f t="shared" si="5"/>
        <v>0</v>
      </c>
      <c r="N58" s="151">
        <v>1060</v>
      </c>
      <c r="O58" s="151">
        <v>1060</v>
      </c>
      <c r="P58" s="150"/>
      <c r="Q58" s="150"/>
      <c r="R58" s="79">
        <f t="shared" si="6"/>
        <v>0</v>
      </c>
      <c r="S58" s="79">
        <f t="shared" si="7"/>
        <v>0</v>
      </c>
    </row>
    <row r="59" spans="1:19" ht="75" customHeight="1" x14ac:dyDescent="0.2">
      <c r="A59" s="144">
        <v>32</v>
      </c>
      <c r="B59" s="145" t="s">
        <v>170</v>
      </c>
      <c r="C59" s="146" t="s">
        <v>273</v>
      </c>
      <c r="D59" s="147" t="s">
        <v>65</v>
      </c>
      <c r="E59" s="148"/>
      <c r="F59" s="149">
        <v>137696.71</v>
      </c>
      <c r="G59" s="149">
        <v>137383.79</v>
      </c>
      <c r="H59" s="149">
        <v>312.92</v>
      </c>
      <c r="I59" s="150"/>
      <c r="J59" s="151">
        <f t="shared" si="0"/>
        <v>0</v>
      </c>
      <c r="K59" s="151">
        <f t="shared" si="1"/>
        <v>0</v>
      </c>
      <c r="L59" s="150">
        <f t="shared" si="4"/>
        <v>0</v>
      </c>
      <c r="M59" s="150">
        <f t="shared" si="5"/>
        <v>0</v>
      </c>
      <c r="N59" s="151">
        <v>1220</v>
      </c>
      <c r="O59" s="151">
        <v>1220</v>
      </c>
      <c r="P59" s="150"/>
      <c r="Q59" s="150"/>
      <c r="R59" s="79">
        <f t="shared" si="6"/>
        <v>0</v>
      </c>
      <c r="S59" s="79">
        <f t="shared" si="7"/>
        <v>0</v>
      </c>
    </row>
    <row r="60" spans="1:19" ht="75" customHeight="1" x14ac:dyDescent="0.2">
      <c r="A60" s="144">
        <v>33</v>
      </c>
      <c r="B60" s="145" t="s">
        <v>171</v>
      </c>
      <c r="C60" s="146" t="s">
        <v>274</v>
      </c>
      <c r="D60" s="147" t="s">
        <v>65</v>
      </c>
      <c r="E60" s="148"/>
      <c r="F60" s="149">
        <v>70420.12</v>
      </c>
      <c r="G60" s="149">
        <v>70171.39</v>
      </c>
      <c r="H60" s="149">
        <v>248.73</v>
      </c>
      <c r="I60" s="150"/>
      <c r="J60" s="151">
        <f t="shared" si="0"/>
        <v>0</v>
      </c>
      <c r="K60" s="151">
        <f t="shared" si="1"/>
        <v>0</v>
      </c>
      <c r="L60" s="150">
        <f t="shared" si="4"/>
        <v>0</v>
      </c>
      <c r="M60" s="150">
        <f t="shared" si="5"/>
        <v>0</v>
      </c>
      <c r="N60" s="151">
        <v>629</v>
      </c>
      <c r="O60" s="151">
        <v>629</v>
      </c>
      <c r="P60" s="150"/>
      <c r="Q60" s="150"/>
      <c r="R60" s="79">
        <f t="shared" si="6"/>
        <v>0</v>
      </c>
      <c r="S60" s="79">
        <f t="shared" si="7"/>
        <v>0</v>
      </c>
    </row>
    <row r="61" spans="1:19" ht="75" customHeight="1" x14ac:dyDescent="0.2">
      <c r="A61" s="144">
        <v>34</v>
      </c>
      <c r="B61" s="145" t="s">
        <v>172</v>
      </c>
      <c r="C61" s="146" t="s">
        <v>275</v>
      </c>
      <c r="D61" s="147" t="s">
        <v>65</v>
      </c>
      <c r="E61" s="148"/>
      <c r="F61" s="149">
        <v>76555.929999999993</v>
      </c>
      <c r="G61" s="149">
        <v>76307.199999999997</v>
      </c>
      <c r="H61" s="149">
        <v>248.73</v>
      </c>
      <c r="I61" s="150"/>
      <c r="J61" s="151">
        <f t="shared" si="0"/>
        <v>0</v>
      </c>
      <c r="K61" s="151">
        <f t="shared" si="1"/>
        <v>0</v>
      </c>
      <c r="L61" s="150">
        <f t="shared" si="4"/>
        <v>0</v>
      </c>
      <c r="M61" s="150">
        <f t="shared" si="5"/>
        <v>0</v>
      </c>
      <c r="N61" s="151">
        <v>684</v>
      </c>
      <c r="O61" s="151">
        <v>684</v>
      </c>
      <c r="P61" s="150"/>
      <c r="Q61" s="150"/>
      <c r="R61" s="79">
        <f t="shared" si="6"/>
        <v>0</v>
      </c>
      <c r="S61" s="79">
        <f t="shared" si="7"/>
        <v>0</v>
      </c>
    </row>
    <row r="62" spans="1:19" ht="75" customHeight="1" x14ac:dyDescent="0.2">
      <c r="A62" s="144">
        <v>35</v>
      </c>
      <c r="B62" s="145" t="s">
        <v>173</v>
      </c>
      <c r="C62" s="146" t="s">
        <v>276</v>
      </c>
      <c r="D62" s="147" t="s">
        <v>65</v>
      </c>
      <c r="E62" s="148"/>
      <c r="F62" s="149">
        <v>91058.76</v>
      </c>
      <c r="G62" s="149">
        <v>90810.03</v>
      </c>
      <c r="H62" s="149">
        <v>248.73</v>
      </c>
      <c r="I62" s="150"/>
      <c r="J62" s="151">
        <f t="shared" si="0"/>
        <v>0</v>
      </c>
      <c r="K62" s="151">
        <f t="shared" si="1"/>
        <v>0</v>
      </c>
      <c r="L62" s="150">
        <f t="shared" si="4"/>
        <v>0</v>
      </c>
      <c r="M62" s="150">
        <f t="shared" si="5"/>
        <v>0</v>
      </c>
      <c r="N62" s="151">
        <v>814</v>
      </c>
      <c r="O62" s="151">
        <v>814</v>
      </c>
      <c r="P62" s="150"/>
      <c r="Q62" s="150"/>
      <c r="R62" s="79">
        <f t="shared" si="6"/>
        <v>0</v>
      </c>
      <c r="S62" s="79">
        <f t="shared" si="7"/>
        <v>0</v>
      </c>
    </row>
    <row r="63" spans="1:19" ht="75" customHeight="1" x14ac:dyDescent="0.2">
      <c r="A63" s="144">
        <v>36</v>
      </c>
      <c r="B63" s="145" t="s">
        <v>174</v>
      </c>
      <c r="C63" s="146" t="s">
        <v>277</v>
      </c>
      <c r="D63" s="147" t="s">
        <v>65</v>
      </c>
      <c r="E63" s="148"/>
      <c r="F63" s="149">
        <v>108691.83</v>
      </c>
      <c r="G63" s="149">
        <v>108443.1</v>
      </c>
      <c r="H63" s="149">
        <v>248.73</v>
      </c>
      <c r="I63" s="150"/>
      <c r="J63" s="151">
        <f t="shared" si="0"/>
        <v>0</v>
      </c>
      <c r="K63" s="151">
        <f t="shared" si="1"/>
        <v>0</v>
      </c>
      <c r="L63" s="150">
        <f t="shared" si="4"/>
        <v>0</v>
      </c>
      <c r="M63" s="150">
        <f t="shared" si="5"/>
        <v>0</v>
      </c>
      <c r="N63" s="151">
        <v>963</v>
      </c>
      <c r="O63" s="151">
        <v>963</v>
      </c>
      <c r="P63" s="150"/>
      <c r="Q63" s="150"/>
      <c r="R63" s="79">
        <f t="shared" si="6"/>
        <v>0</v>
      </c>
      <c r="S63" s="79">
        <f t="shared" si="7"/>
        <v>0</v>
      </c>
    </row>
    <row r="64" spans="1:19" ht="75" customHeight="1" x14ac:dyDescent="0.2">
      <c r="A64" s="144">
        <v>37</v>
      </c>
      <c r="B64" s="145" t="s">
        <v>175</v>
      </c>
      <c r="C64" s="146" t="s">
        <v>278</v>
      </c>
      <c r="D64" s="147" t="s">
        <v>65</v>
      </c>
      <c r="E64" s="148"/>
      <c r="F64" s="149">
        <v>51885.84</v>
      </c>
      <c r="G64" s="149">
        <v>51540.83</v>
      </c>
      <c r="H64" s="149">
        <v>345.01</v>
      </c>
      <c r="I64" s="150"/>
      <c r="J64" s="151">
        <f t="shared" si="0"/>
        <v>0</v>
      </c>
      <c r="K64" s="151">
        <f t="shared" si="1"/>
        <v>0</v>
      </c>
      <c r="L64" s="150">
        <f t="shared" si="4"/>
        <v>0</v>
      </c>
      <c r="M64" s="150">
        <f t="shared" si="5"/>
        <v>0</v>
      </c>
      <c r="N64" s="151">
        <v>462</v>
      </c>
      <c r="O64" s="151">
        <v>462</v>
      </c>
      <c r="P64" s="150"/>
      <c r="Q64" s="150"/>
      <c r="R64" s="79">
        <f t="shared" si="6"/>
        <v>0</v>
      </c>
      <c r="S64" s="79">
        <f t="shared" si="7"/>
        <v>0</v>
      </c>
    </row>
    <row r="65" spans="1:19" ht="75" customHeight="1" x14ac:dyDescent="0.2">
      <c r="A65" s="144">
        <v>38</v>
      </c>
      <c r="B65" s="145" t="s">
        <v>176</v>
      </c>
      <c r="C65" s="146" t="s">
        <v>279</v>
      </c>
      <c r="D65" s="147" t="s">
        <v>65</v>
      </c>
      <c r="E65" s="148"/>
      <c r="F65" s="149">
        <v>58467.89</v>
      </c>
      <c r="G65" s="149">
        <v>58122.879999999997</v>
      </c>
      <c r="H65" s="149">
        <v>345.01</v>
      </c>
      <c r="I65" s="150"/>
      <c r="J65" s="151">
        <f t="shared" si="0"/>
        <v>0</v>
      </c>
      <c r="K65" s="151">
        <f t="shared" si="1"/>
        <v>0</v>
      </c>
      <c r="L65" s="150">
        <f t="shared" si="4"/>
        <v>0</v>
      </c>
      <c r="M65" s="150">
        <f t="shared" si="5"/>
        <v>0</v>
      </c>
      <c r="N65" s="151">
        <v>521</v>
      </c>
      <c r="O65" s="151">
        <v>521</v>
      </c>
      <c r="P65" s="150"/>
      <c r="Q65" s="150"/>
      <c r="R65" s="79">
        <f t="shared" si="6"/>
        <v>0</v>
      </c>
      <c r="S65" s="79">
        <f t="shared" si="7"/>
        <v>0</v>
      </c>
    </row>
    <row r="66" spans="1:19" ht="75" customHeight="1" x14ac:dyDescent="0.2">
      <c r="A66" s="144">
        <v>39</v>
      </c>
      <c r="B66" s="145" t="s">
        <v>177</v>
      </c>
      <c r="C66" s="146" t="s">
        <v>280</v>
      </c>
      <c r="D66" s="147" t="s">
        <v>65</v>
      </c>
      <c r="E66" s="148"/>
      <c r="F66" s="149">
        <v>74086.320000000007</v>
      </c>
      <c r="G66" s="149">
        <v>73741.320000000007</v>
      </c>
      <c r="H66" s="149">
        <v>345</v>
      </c>
      <c r="I66" s="150"/>
      <c r="J66" s="151">
        <f t="shared" si="0"/>
        <v>0</v>
      </c>
      <c r="K66" s="151">
        <f t="shared" si="1"/>
        <v>0</v>
      </c>
      <c r="L66" s="150">
        <f t="shared" si="4"/>
        <v>0</v>
      </c>
      <c r="M66" s="150">
        <f t="shared" si="5"/>
        <v>0</v>
      </c>
      <c r="N66" s="151">
        <v>661</v>
      </c>
      <c r="O66" s="151">
        <v>661</v>
      </c>
      <c r="P66" s="150"/>
      <c r="Q66" s="150"/>
      <c r="R66" s="79">
        <f t="shared" si="6"/>
        <v>0</v>
      </c>
      <c r="S66" s="79">
        <f t="shared" si="7"/>
        <v>0</v>
      </c>
    </row>
    <row r="67" spans="1:19" ht="75" customHeight="1" x14ac:dyDescent="0.2">
      <c r="A67" s="144">
        <v>40</v>
      </c>
      <c r="B67" s="145" t="s">
        <v>178</v>
      </c>
      <c r="C67" s="146" t="s">
        <v>281</v>
      </c>
      <c r="D67" s="147" t="s">
        <v>65</v>
      </c>
      <c r="E67" s="148"/>
      <c r="F67" s="149">
        <v>95387.56</v>
      </c>
      <c r="G67" s="149">
        <v>95042.55</v>
      </c>
      <c r="H67" s="149">
        <v>345.01</v>
      </c>
      <c r="I67" s="150"/>
      <c r="J67" s="151">
        <f t="shared" si="0"/>
        <v>0</v>
      </c>
      <c r="K67" s="151">
        <f t="shared" si="1"/>
        <v>0</v>
      </c>
      <c r="L67" s="150">
        <f t="shared" si="4"/>
        <v>0</v>
      </c>
      <c r="M67" s="150">
        <f t="shared" si="5"/>
        <v>0</v>
      </c>
      <c r="N67" s="151">
        <v>844</v>
      </c>
      <c r="O67" s="151">
        <v>844</v>
      </c>
      <c r="P67" s="150"/>
      <c r="Q67" s="150"/>
      <c r="R67" s="79">
        <f t="shared" si="6"/>
        <v>0</v>
      </c>
      <c r="S67" s="79">
        <f t="shared" si="7"/>
        <v>0</v>
      </c>
    </row>
    <row r="68" spans="1:19" ht="75" customHeight="1" x14ac:dyDescent="0.2">
      <c r="A68" s="144">
        <v>41</v>
      </c>
      <c r="B68" s="145" t="s">
        <v>179</v>
      </c>
      <c r="C68" s="146" t="s">
        <v>282</v>
      </c>
      <c r="D68" s="147" t="s">
        <v>65</v>
      </c>
      <c r="E68" s="148"/>
      <c r="F68" s="149">
        <v>37072.94</v>
      </c>
      <c r="G68" s="149">
        <v>22798.63</v>
      </c>
      <c r="H68" s="149">
        <v>14274.31</v>
      </c>
      <c r="I68" s="149">
        <v>9212.52</v>
      </c>
      <c r="J68" s="151">
        <f t="shared" si="0"/>
        <v>0</v>
      </c>
      <c r="K68" s="151">
        <f t="shared" si="1"/>
        <v>0</v>
      </c>
      <c r="L68" s="150">
        <f t="shared" si="4"/>
        <v>0</v>
      </c>
      <c r="M68" s="150">
        <f t="shared" si="5"/>
        <v>0</v>
      </c>
      <c r="N68" s="151">
        <v>193.8</v>
      </c>
      <c r="O68" s="151">
        <v>193.8</v>
      </c>
      <c r="P68" s="151">
        <v>62.7</v>
      </c>
      <c r="Q68" s="151">
        <v>62.7</v>
      </c>
      <c r="R68" s="79">
        <f t="shared" si="6"/>
        <v>0</v>
      </c>
      <c r="S68" s="79">
        <f t="shared" si="7"/>
        <v>0</v>
      </c>
    </row>
    <row r="69" spans="1:19" ht="75" customHeight="1" x14ac:dyDescent="0.2">
      <c r="A69" s="144">
        <v>42</v>
      </c>
      <c r="B69" s="145" t="s">
        <v>180</v>
      </c>
      <c r="C69" s="146" t="s">
        <v>283</v>
      </c>
      <c r="D69" s="147" t="s">
        <v>65</v>
      </c>
      <c r="E69" s="148"/>
      <c r="F69" s="149">
        <v>53887.64</v>
      </c>
      <c r="G69" s="149">
        <v>33125</v>
      </c>
      <c r="H69" s="149">
        <v>20762.64</v>
      </c>
      <c r="I69" s="149">
        <v>13400.01</v>
      </c>
      <c r="J69" s="151">
        <f t="shared" si="0"/>
        <v>0</v>
      </c>
      <c r="K69" s="151">
        <f t="shared" si="1"/>
        <v>0</v>
      </c>
      <c r="L69" s="150">
        <f t="shared" si="4"/>
        <v>0</v>
      </c>
      <c r="M69" s="150">
        <f t="shared" si="5"/>
        <v>0</v>
      </c>
      <c r="N69" s="151">
        <v>281.58</v>
      </c>
      <c r="O69" s="151">
        <v>281.58</v>
      </c>
      <c r="P69" s="151">
        <v>91.2</v>
      </c>
      <c r="Q69" s="151">
        <v>91.2</v>
      </c>
      <c r="R69" s="79">
        <f t="shared" si="6"/>
        <v>0</v>
      </c>
      <c r="S69" s="79">
        <f t="shared" si="7"/>
        <v>0</v>
      </c>
    </row>
    <row r="70" spans="1:19" ht="75" customHeight="1" x14ac:dyDescent="0.2">
      <c r="A70" s="144">
        <v>43</v>
      </c>
      <c r="B70" s="145" t="s">
        <v>181</v>
      </c>
      <c r="C70" s="146" t="s">
        <v>284</v>
      </c>
      <c r="D70" s="147" t="s">
        <v>65</v>
      </c>
      <c r="E70" s="148"/>
      <c r="F70" s="149">
        <v>80898.649999999994</v>
      </c>
      <c r="G70" s="149">
        <v>49754.61</v>
      </c>
      <c r="H70" s="149">
        <v>31144.04</v>
      </c>
      <c r="I70" s="149">
        <v>20100.060000000001</v>
      </c>
      <c r="J70" s="151">
        <f t="shared" si="0"/>
        <v>0</v>
      </c>
      <c r="K70" s="151">
        <f t="shared" si="1"/>
        <v>0</v>
      </c>
      <c r="L70" s="150">
        <f t="shared" si="4"/>
        <v>0</v>
      </c>
      <c r="M70" s="150">
        <f t="shared" si="5"/>
        <v>0</v>
      </c>
      <c r="N70" s="151">
        <v>422.94</v>
      </c>
      <c r="O70" s="151">
        <v>422.94</v>
      </c>
      <c r="P70" s="151">
        <v>136.80000000000001</v>
      </c>
      <c r="Q70" s="151">
        <v>136.80000000000001</v>
      </c>
      <c r="R70" s="79">
        <f t="shared" si="6"/>
        <v>0</v>
      </c>
      <c r="S70" s="79">
        <f t="shared" si="7"/>
        <v>0</v>
      </c>
    </row>
    <row r="71" spans="1:19" ht="75" customHeight="1" x14ac:dyDescent="0.2">
      <c r="A71" s="144">
        <v>44</v>
      </c>
      <c r="B71" s="145" t="s">
        <v>182</v>
      </c>
      <c r="C71" s="146" t="s">
        <v>285</v>
      </c>
      <c r="D71" s="147" t="s">
        <v>65</v>
      </c>
      <c r="E71" s="148"/>
      <c r="F71" s="149">
        <v>117971.47</v>
      </c>
      <c r="G71" s="149">
        <v>72553.119999999995</v>
      </c>
      <c r="H71" s="149">
        <v>45418.35</v>
      </c>
      <c r="I71" s="149">
        <v>29312.66</v>
      </c>
      <c r="J71" s="151">
        <f t="shared" si="0"/>
        <v>0</v>
      </c>
      <c r="K71" s="151">
        <f t="shared" si="1"/>
        <v>0</v>
      </c>
      <c r="L71" s="150">
        <f t="shared" si="4"/>
        <v>0</v>
      </c>
      <c r="M71" s="150">
        <f t="shared" si="5"/>
        <v>0</v>
      </c>
      <c r="N71" s="151">
        <v>616.74</v>
      </c>
      <c r="O71" s="151">
        <v>616.74</v>
      </c>
      <c r="P71" s="151">
        <v>199.5</v>
      </c>
      <c r="Q71" s="151">
        <v>199.5</v>
      </c>
      <c r="R71" s="79">
        <f t="shared" si="6"/>
        <v>0</v>
      </c>
      <c r="S71" s="79">
        <f t="shared" si="7"/>
        <v>0</v>
      </c>
    </row>
    <row r="72" spans="1:19" ht="75" customHeight="1" x14ac:dyDescent="0.2">
      <c r="A72" s="144">
        <v>45</v>
      </c>
      <c r="B72" s="145" t="s">
        <v>183</v>
      </c>
      <c r="C72" s="146" t="s">
        <v>286</v>
      </c>
      <c r="D72" s="147" t="s">
        <v>65</v>
      </c>
      <c r="E72" s="148"/>
      <c r="F72" s="149">
        <v>76444.7</v>
      </c>
      <c r="G72" s="149">
        <v>43681.66</v>
      </c>
      <c r="H72" s="149">
        <v>32763.040000000001</v>
      </c>
      <c r="I72" s="149">
        <v>8521.98</v>
      </c>
      <c r="J72" s="151">
        <f t="shared" si="0"/>
        <v>0</v>
      </c>
      <c r="K72" s="151">
        <f t="shared" si="1"/>
        <v>0</v>
      </c>
      <c r="L72" s="150">
        <f t="shared" si="4"/>
        <v>0</v>
      </c>
      <c r="M72" s="150">
        <f t="shared" si="5"/>
        <v>0</v>
      </c>
      <c r="N72" s="151">
        <v>406</v>
      </c>
      <c r="O72" s="151">
        <v>406</v>
      </c>
      <c r="P72" s="151">
        <v>58</v>
      </c>
      <c r="Q72" s="151">
        <v>58</v>
      </c>
      <c r="R72" s="79">
        <f t="shared" si="6"/>
        <v>0</v>
      </c>
      <c r="S72" s="79">
        <f t="shared" si="7"/>
        <v>0</v>
      </c>
    </row>
    <row r="73" spans="1:19" ht="75" customHeight="1" x14ac:dyDescent="0.2">
      <c r="A73" s="144">
        <v>46</v>
      </c>
      <c r="B73" s="145" t="s">
        <v>184</v>
      </c>
      <c r="C73" s="146" t="s">
        <v>287</v>
      </c>
      <c r="D73" s="147" t="s">
        <v>65</v>
      </c>
      <c r="E73" s="148"/>
      <c r="F73" s="149">
        <v>95908.84</v>
      </c>
      <c r="G73" s="149">
        <v>53316.91</v>
      </c>
      <c r="H73" s="149">
        <v>42591.93</v>
      </c>
      <c r="I73" s="149">
        <v>11078.55</v>
      </c>
      <c r="J73" s="151">
        <f t="shared" si="0"/>
        <v>0</v>
      </c>
      <c r="K73" s="151">
        <f t="shared" si="1"/>
        <v>0</v>
      </c>
      <c r="L73" s="150">
        <f t="shared" si="4"/>
        <v>0</v>
      </c>
      <c r="M73" s="150">
        <f t="shared" si="5"/>
        <v>0</v>
      </c>
      <c r="N73" s="151">
        <v>477.92</v>
      </c>
      <c r="O73" s="151">
        <v>477.92</v>
      </c>
      <c r="P73" s="151">
        <v>75.400000000000006</v>
      </c>
      <c r="Q73" s="151">
        <v>75.400000000000006</v>
      </c>
      <c r="R73" s="79">
        <f t="shared" si="6"/>
        <v>0</v>
      </c>
      <c r="S73" s="79">
        <f t="shared" si="7"/>
        <v>0</v>
      </c>
    </row>
    <row r="74" spans="1:19" ht="75" customHeight="1" x14ac:dyDescent="0.2">
      <c r="A74" s="144">
        <v>47</v>
      </c>
      <c r="B74" s="145" t="s">
        <v>185</v>
      </c>
      <c r="C74" s="146" t="s">
        <v>288</v>
      </c>
      <c r="D74" s="147" t="s">
        <v>65</v>
      </c>
      <c r="E74" s="148"/>
      <c r="F74" s="149">
        <v>145148.60999999999</v>
      </c>
      <c r="G74" s="149">
        <v>77984.41</v>
      </c>
      <c r="H74" s="149">
        <v>67164.2</v>
      </c>
      <c r="I74" s="149">
        <v>17470.03</v>
      </c>
      <c r="J74" s="151">
        <f t="shared" si="0"/>
        <v>0</v>
      </c>
      <c r="K74" s="151">
        <f t="shared" si="1"/>
        <v>0</v>
      </c>
      <c r="L74" s="150">
        <f t="shared" si="4"/>
        <v>0</v>
      </c>
      <c r="M74" s="150">
        <f t="shared" si="5"/>
        <v>0</v>
      </c>
      <c r="N74" s="151">
        <v>692.52</v>
      </c>
      <c r="O74" s="151">
        <v>692.52</v>
      </c>
      <c r="P74" s="151">
        <v>118.9</v>
      </c>
      <c r="Q74" s="151">
        <v>118.9</v>
      </c>
      <c r="R74" s="79">
        <f t="shared" si="6"/>
        <v>0</v>
      </c>
      <c r="S74" s="79">
        <f t="shared" si="7"/>
        <v>0</v>
      </c>
    </row>
    <row r="75" spans="1:19" ht="75" customHeight="1" x14ac:dyDescent="0.2">
      <c r="A75" s="144">
        <v>48</v>
      </c>
      <c r="B75" s="145" t="s">
        <v>186</v>
      </c>
      <c r="C75" s="146" t="s">
        <v>289</v>
      </c>
      <c r="D75" s="147" t="s">
        <v>65</v>
      </c>
      <c r="E75" s="148"/>
      <c r="F75" s="149">
        <v>175845.56</v>
      </c>
      <c r="G75" s="149">
        <v>92299.839999999997</v>
      </c>
      <c r="H75" s="149">
        <v>83545.72</v>
      </c>
      <c r="I75" s="149">
        <v>21731.02</v>
      </c>
      <c r="J75" s="151">
        <f t="shared" si="0"/>
        <v>0</v>
      </c>
      <c r="K75" s="151">
        <f t="shared" si="1"/>
        <v>0</v>
      </c>
      <c r="L75" s="150">
        <f t="shared" si="4"/>
        <v>0</v>
      </c>
      <c r="M75" s="150">
        <f t="shared" si="5"/>
        <v>0</v>
      </c>
      <c r="N75" s="151">
        <v>812</v>
      </c>
      <c r="O75" s="151">
        <v>812</v>
      </c>
      <c r="P75" s="151">
        <v>147.9</v>
      </c>
      <c r="Q75" s="151">
        <v>147.9</v>
      </c>
      <c r="R75" s="79">
        <f t="shared" si="6"/>
        <v>0</v>
      </c>
      <c r="S75" s="79">
        <f t="shared" si="7"/>
        <v>0</v>
      </c>
    </row>
    <row r="76" spans="1:19" ht="75" customHeight="1" x14ac:dyDescent="0.2">
      <c r="A76" s="144">
        <v>49</v>
      </c>
      <c r="B76" s="145" t="s">
        <v>187</v>
      </c>
      <c r="C76" s="146" t="s">
        <v>290</v>
      </c>
      <c r="D76" s="147" t="s">
        <v>65</v>
      </c>
      <c r="E76" s="148"/>
      <c r="F76" s="149">
        <v>221778.72</v>
      </c>
      <c r="G76" s="149">
        <v>113660.72</v>
      </c>
      <c r="H76" s="149">
        <v>108118</v>
      </c>
      <c r="I76" s="149">
        <v>28122.5</v>
      </c>
      <c r="J76" s="151">
        <f t="shared" si="0"/>
        <v>0</v>
      </c>
      <c r="K76" s="151">
        <f t="shared" si="1"/>
        <v>0</v>
      </c>
      <c r="L76" s="150">
        <f t="shared" si="4"/>
        <v>0</v>
      </c>
      <c r="M76" s="150">
        <f t="shared" si="5"/>
        <v>0</v>
      </c>
      <c r="N76" s="151">
        <v>991.8</v>
      </c>
      <c r="O76" s="151">
        <v>991.8</v>
      </c>
      <c r="P76" s="151">
        <v>191.4</v>
      </c>
      <c r="Q76" s="151">
        <v>191.4</v>
      </c>
      <c r="R76" s="79">
        <f t="shared" si="6"/>
        <v>0</v>
      </c>
      <c r="S76" s="79">
        <f t="shared" si="7"/>
        <v>0</v>
      </c>
    </row>
    <row r="77" spans="1:19" ht="15" customHeight="1" x14ac:dyDescent="0.2">
      <c r="A77" s="140" t="s">
        <v>188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79">
        <f t="shared" si="6"/>
        <v>0</v>
      </c>
      <c r="S77" s="79">
        <f t="shared" si="7"/>
        <v>0</v>
      </c>
    </row>
    <row r="78" spans="1:19" ht="75" customHeight="1" x14ac:dyDescent="0.2">
      <c r="A78" s="144">
        <v>50</v>
      </c>
      <c r="B78" s="145" t="s">
        <v>189</v>
      </c>
      <c r="C78" s="146" t="s">
        <v>291</v>
      </c>
      <c r="D78" s="147" t="s">
        <v>190</v>
      </c>
      <c r="E78" s="148"/>
      <c r="F78" s="149">
        <v>3637.06</v>
      </c>
      <c r="G78" s="149">
        <v>3058.63</v>
      </c>
      <c r="H78" s="149">
        <v>578.42999999999995</v>
      </c>
      <c r="I78" s="149">
        <v>57.18</v>
      </c>
      <c r="J78" s="151">
        <f t="shared" si="0"/>
        <v>0</v>
      </c>
      <c r="K78" s="151">
        <f t="shared" si="1"/>
        <v>0</v>
      </c>
      <c r="L78" s="150">
        <f t="shared" ref="L78:L85" si="8">E78*H78</f>
        <v>0</v>
      </c>
      <c r="M78" s="150">
        <f t="shared" ref="M78:M85" si="9">E78*I78</f>
        <v>0</v>
      </c>
      <c r="N78" s="151">
        <v>26</v>
      </c>
      <c r="O78" s="151">
        <v>26</v>
      </c>
      <c r="P78" s="151">
        <v>0.28999999999999998</v>
      </c>
      <c r="Q78" s="151">
        <v>0.28999999999999998</v>
      </c>
      <c r="R78" s="79">
        <f t="shared" si="6"/>
        <v>0</v>
      </c>
      <c r="S78" s="79">
        <f t="shared" si="7"/>
        <v>0</v>
      </c>
    </row>
    <row r="79" spans="1:19" ht="75" customHeight="1" x14ac:dyDescent="0.2">
      <c r="A79" s="144">
        <v>51</v>
      </c>
      <c r="B79" s="145" t="s">
        <v>192</v>
      </c>
      <c r="C79" s="146" t="s">
        <v>292</v>
      </c>
      <c r="D79" s="147" t="s">
        <v>190</v>
      </c>
      <c r="E79" s="148"/>
      <c r="F79" s="149">
        <v>2954.77</v>
      </c>
      <c r="G79" s="149">
        <v>2376.34</v>
      </c>
      <c r="H79" s="149">
        <v>578.42999999999995</v>
      </c>
      <c r="I79" s="149">
        <v>57.18</v>
      </c>
      <c r="J79" s="151">
        <f t="shared" si="0"/>
        <v>0</v>
      </c>
      <c r="K79" s="151">
        <f t="shared" si="1"/>
        <v>0</v>
      </c>
      <c r="L79" s="150">
        <f t="shared" si="8"/>
        <v>0</v>
      </c>
      <c r="M79" s="150">
        <f t="shared" si="9"/>
        <v>0</v>
      </c>
      <c r="N79" s="151">
        <v>20.2</v>
      </c>
      <c r="O79" s="151">
        <v>20.2</v>
      </c>
      <c r="P79" s="151">
        <v>0.28999999999999998</v>
      </c>
      <c r="Q79" s="151">
        <v>0.28999999999999998</v>
      </c>
      <c r="R79" s="79">
        <f t="shared" si="6"/>
        <v>0</v>
      </c>
      <c r="S79" s="79">
        <f t="shared" si="7"/>
        <v>0</v>
      </c>
    </row>
    <row r="80" spans="1:19" ht="75" customHeight="1" x14ac:dyDescent="0.2">
      <c r="A80" s="144">
        <v>52</v>
      </c>
      <c r="B80" s="145" t="s">
        <v>193</v>
      </c>
      <c r="C80" s="146" t="s">
        <v>293</v>
      </c>
      <c r="D80" s="147" t="s">
        <v>190</v>
      </c>
      <c r="E80" s="148"/>
      <c r="F80" s="149">
        <v>5525.11</v>
      </c>
      <c r="G80" s="149">
        <v>4570.3500000000004</v>
      </c>
      <c r="H80" s="149">
        <v>954.82</v>
      </c>
      <c r="I80" s="150"/>
      <c r="J80" s="151">
        <f t="shared" si="0"/>
        <v>0</v>
      </c>
      <c r="K80" s="151">
        <f t="shared" si="1"/>
        <v>0</v>
      </c>
      <c r="L80" s="150">
        <f t="shared" si="8"/>
        <v>0</v>
      </c>
      <c r="M80" s="150">
        <f t="shared" si="9"/>
        <v>0</v>
      </c>
      <c r="N80" s="151">
        <v>39.200000000000003</v>
      </c>
      <c r="O80" s="151">
        <v>39.200000000000003</v>
      </c>
      <c r="P80" s="150"/>
      <c r="Q80" s="150"/>
      <c r="R80" s="79">
        <f t="shared" si="6"/>
        <v>0</v>
      </c>
      <c r="S80" s="79">
        <f t="shared" si="7"/>
        <v>0</v>
      </c>
    </row>
    <row r="81" spans="1:19" ht="75" customHeight="1" x14ac:dyDescent="0.2">
      <c r="A81" s="144">
        <v>53</v>
      </c>
      <c r="B81" s="145" t="s">
        <v>194</v>
      </c>
      <c r="C81" s="146" t="s">
        <v>294</v>
      </c>
      <c r="D81" s="147" t="s">
        <v>190</v>
      </c>
      <c r="E81" s="148"/>
      <c r="F81" s="149">
        <v>3609.19</v>
      </c>
      <c r="G81" s="149">
        <v>2903.11</v>
      </c>
      <c r="H81" s="149">
        <v>706.08</v>
      </c>
      <c r="I81" s="150"/>
      <c r="J81" s="151">
        <f t="shared" si="0"/>
        <v>0</v>
      </c>
      <c r="K81" s="151">
        <f t="shared" si="1"/>
        <v>0</v>
      </c>
      <c r="L81" s="150">
        <f t="shared" si="8"/>
        <v>0</v>
      </c>
      <c r="M81" s="150">
        <f t="shared" si="9"/>
        <v>0</v>
      </c>
      <c r="N81" s="151">
        <v>24.9</v>
      </c>
      <c r="O81" s="151">
        <v>24.9</v>
      </c>
      <c r="P81" s="150"/>
      <c r="Q81" s="150"/>
      <c r="R81" s="79">
        <f t="shared" si="6"/>
        <v>0</v>
      </c>
      <c r="S81" s="79">
        <f t="shared" si="7"/>
        <v>0</v>
      </c>
    </row>
    <row r="82" spans="1:19" ht="75" customHeight="1" x14ac:dyDescent="0.2">
      <c r="A82" s="144">
        <v>54</v>
      </c>
      <c r="B82" s="145" t="s">
        <v>195</v>
      </c>
      <c r="C82" s="146" t="s">
        <v>295</v>
      </c>
      <c r="D82" s="147" t="s">
        <v>190</v>
      </c>
      <c r="E82" s="148"/>
      <c r="F82" s="149">
        <v>6827.99</v>
      </c>
      <c r="G82" s="149">
        <v>5841.15</v>
      </c>
      <c r="H82" s="149">
        <v>986.9</v>
      </c>
      <c r="I82" s="150"/>
      <c r="J82" s="151">
        <f t="shared" si="0"/>
        <v>0</v>
      </c>
      <c r="K82" s="151">
        <f t="shared" si="1"/>
        <v>0</v>
      </c>
      <c r="L82" s="150">
        <f t="shared" si="8"/>
        <v>0</v>
      </c>
      <c r="M82" s="150">
        <f t="shared" si="9"/>
        <v>0</v>
      </c>
      <c r="N82" s="151">
        <v>50.1</v>
      </c>
      <c r="O82" s="151">
        <v>50.1</v>
      </c>
      <c r="P82" s="150"/>
      <c r="Q82" s="150"/>
      <c r="R82" s="79">
        <f t="shared" si="6"/>
        <v>0</v>
      </c>
      <c r="S82" s="79">
        <f t="shared" si="7"/>
        <v>0</v>
      </c>
    </row>
    <row r="83" spans="1:19" ht="75" customHeight="1" x14ac:dyDescent="0.2">
      <c r="A83" s="144">
        <v>55</v>
      </c>
      <c r="B83" s="145" t="s">
        <v>196</v>
      </c>
      <c r="C83" s="146" t="s">
        <v>296</v>
      </c>
      <c r="D83" s="147" t="s">
        <v>190</v>
      </c>
      <c r="E83" s="148"/>
      <c r="F83" s="149">
        <v>8977.0300000000007</v>
      </c>
      <c r="G83" s="149">
        <v>7917.91</v>
      </c>
      <c r="H83" s="149">
        <v>1059.1199999999999</v>
      </c>
      <c r="I83" s="150"/>
      <c r="J83" s="151">
        <f t="shared" si="0"/>
        <v>0</v>
      </c>
      <c r="K83" s="151">
        <f t="shared" si="1"/>
        <v>0</v>
      </c>
      <c r="L83" s="150">
        <f t="shared" si="8"/>
        <v>0</v>
      </c>
      <c r="M83" s="150">
        <f t="shared" si="9"/>
        <v>0</v>
      </c>
      <c r="N83" s="151">
        <v>64.8</v>
      </c>
      <c r="O83" s="151">
        <v>64.8</v>
      </c>
      <c r="P83" s="150"/>
      <c r="Q83" s="150"/>
      <c r="R83" s="79">
        <f t="shared" si="6"/>
        <v>0</v>
      </c>
      <c r="S83" s="79">
        <f t="shared" si="7"/>
        <v>0</v>
      </c>
    </row>
    <row r="84" spans="1:19" ht="75" customHeight="1" x14ac:dyDescent="0.2">
      <c r="A84" s="144">
        <v>56</v>
      </c>
      <c r="B84" s="145" t="s">
        <v>197</v>
      </c>
      <c r="C84" s="146" t="s">
        <v>297</v>
      </c>
      <c r="D84" s="147" t="s">
        <v>190</v>
      </c>
      <c r="E84" s="148"/>
      <c r="F84" s="149">
        <v>7252.5</v>
      </c>
      <c r="G84" s="149">
        <v>6353.86</v>
      </c>
      <c r="H84" s="149">
        <v>898.64</v>
      </c>
      <c r="I84" s="150"/>
      <c r="J84" s="151">
        <f t="shared" si="0"/>
        <v>0</v>
      </c>
      <c r="K84" s="151">
        <f t="shared" si="1"/>
        <v>0</v>
      </c>
      <c r="L84" s="150">
        <f t="shared" si="8"/>
        <v>0</v>
      </c>
      <c r="M84" s="150">
        <f t="shared" si="9"/>
        <v>0</v>
      </c>
      <c r="N84" s="151">
        <v>52</v>
      </c>
      <c r="O84" s="151">
        <v>52</v>
      </c>
      <c r="P84" s="150"/>
      <c r="Q84" s="150"/>
      <c r="R84" s="79">
        <f t="shared" si="6"/>
        <v>0</v>
      </c>
      <c r="S84" s="79">
        <f t="shared" si="7"/>
        <v>0</v>
      </c>
    </row>
    <row r="85" spans="1:19" ht="75" customHeight="1" x14ac:dyDescent="0.2">
      <c r="A85" s="144">
        <v>57</v>
      </c>
      <c r="B85" s="145" t="s">
        <v>198</v>
      </c>
      <c r="C85" s="146" t="s">
        <v>298</v>
      </c>
      <c r="D85" s="147" t="s">
        <v>190</v>
      </c>
      <c r="E85" s="148"/>
      <c r="F85" s="149">
        <v>11030.88</v>
      </c>
      <c r="G85" s="149">
        <v>10044.040000000001</v>
      </c>
      <c r="H85" s="149">
        <v>986.9</v>
      </c>
      <c r="I85" s="150"/>
      <c r="J85" s="151">
        <f t="shared" si="0"/>
        <v>0</v>
      </c>
      <c r="K85" s="151">
        <f t="shared" si="1"/>
        <v>0</v>
      </c>
      <c r="L85" s="150">
        <f t="shared" si="8"/>
        <v>0</v>
      </c>
      <c r="M85" s="150">
        <f t="shared" si="9"/>
        <v>0</v>
      </c>
      <c r="N85" s="151">
        <v>82.2</v>
      </c>
      <c r="O85" s="151">
        <v>82.2</v>
      </c>
      <c r="P85" s="150"/>
      <c r="Q85" s="150"/>
      <c r="R85" s="79">
        <f t="shared" si="6"/>
        <v>0</v>
      </c>
      <c r="S85" s="79">
        <f t="shared" si="7"/>
        <v>0</v>
      </c>
    </row>
    <row r="86" spans="1:19" ht="15" customHeight="1" x14ac:dyDescent="0.2">
      <c r="A86" s="140" t="s">
        <v>199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79">
        <f t="shared" si="6"/>
        <v>0</v>
      </c>
      <c r="S86" s="79">
        <f t="shared" si="7"/>
        <v>0</v>
      </c>
    </row>
    <row r="87" spans="1:19" ht="75" customHeight="1" x14ac:dyDescent="0.2">
      <c r="A87" s="144">
        <v>58</v>
      </c>
      <c r="B87" s="145" t="s">
        <v>200</v>
      </c>
      <c r="C87" s="146" t="s">
        <v>299</v>
      </c>
      <c r="D87" s="147" t="s">
        <v>201</v>
      </c>
      <c r="E87" s="148"/>
      <c r="F87" s="149">
        <v>18661.57</v>
      </c>
      <c r="G87" s="150"/>
      <c r="H87" s="149">
        <v>18661.57</v>
      </c>
      <c r="I87" s="149">
        <v>14278.34</v>
      </c>
      <c r="J87" s="151">
        <f t="shared" si="0"/>
        <v>0</v>
      </c>
      <c r="K87" s="151">
        <f t="shared" si="1"/>
        <v>0</v>
      </c>
      <c r="L87" s="150">
        <f t="shared" ref="L87:L88" si="10">E87*H87</f>
        <v>0</v>
      </c>
      <c r="M87" s="150">
        <f t="shared" ref="M87:M88" si="11">E87*I87</f>
        <v>0</v>
      </c>
      <c r="N87" s="150"/>
      <c r="O87" s="150"/>
      <c r="P87" s="151">
        <v>97.21</v>
      </c>
      <c r="Q87" s="151">
        <v>97.21</v>
      </c>
      <c r="R87" s="79">
        <f t="shared" si="6"/>
        <v>0</v>
      </c>
      <c r="S87" s="79">
        <f t="shared" si="7"/>
        <v>0</v>
      </c>
    </row>
    <row r="88" spans="1:19" ht="75" customHeight="1" x14ac:dyDescent="0.2">
      <c r="A88" s="144">
        <v>59</v>
      </c>
      <c r="B88" s="145" t="s">
        <v>202</v>
      </c>
      <c r="C88" s="146" t="s">
        <v>300</v>
      </c>
      <c r="D88" s="147" t="s">
        <v>201</v>
      </c>
      <c r="E88" s="148"/>
      <c r="F88" s="149">
        <v>22185.24</v>
      </c>
      <c r="G88" s="150"/>
      <c r="H88" s="149">
        <v>22185.24</v>
      </c>
      <c r="I88" s="149">
        <v>16974.22</v>
      </c>
      <c r="J88" s="151">
        <f t="shared" si="0"/>
        <v>0</v>
      </c>
      <c r="K88" s="151">
        <f t="shared" si="1"/>
        <v>0</v>
      </c>
      <c r="L88" s="150">
        <f t="shared" si="10"/>
        <v>0</v>
      </c>
      <c r="M88" s="150">
        <f t="shared" si="11"/>
        <v>0</v>
      </c>
      <c r="N88" s="150"/>
      <c r="O88" s="150"/>
      <c r="P88" s="151">
        <v>115.57</v>
      </c>
      <c r="Q88" s="151">
        <v>115.57</v>
      </c>
      <c r="R88" s="79">
        <f t="shared" si="6"/>
        <v>0</v>
      </c>
      <c r="S88" s="79">
        <f t="shared" si="7"/>
        <v>0</v>
      </c>
    </row>
    <row r="89" spans="1:19" ht="15" customHeight="1" x14ac:dyDescent="0.2">
      <c r="A89" s="140" t="s">
        <v>203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79">
        <f t="shared" si="6"/>
        <v>0</v>
      </c>
      <c r="S89" s="79">
        <f t="shared" si="7"/>
        <v>0</v>
      </c>
    </row>
    <row r="90" spans="1:19" ht="75" customHeight="1" x14ac:dyDescent="0.2">
      <c r="A90" s="144">
        <v>60</v>
      </c>
      <c r="B90" s="145" t="s">
        <v>204</v>
      </c>
      <c r="C90" s="146" t="s">
        <v>301</v>
      </c>
      <c r="D90" s="147" t="s">
        <v>65</v>
      </c>
      <c r="E90" s="148"/>
      <c r="F90" s="149">
        <v>9159.74</v>
      </c>
      <c r="G90" s="149">
        <v>9159.74</v>
      </c>
      <c r="H90" s="150"/>
      <c r="I90" s="150"/>
      <c r="J90" s="151">
        <f t="shared" si="0"/>
        <v>0</v>
      </c>
      <c r="K90" s="151">
        <f t="shared" si="1"/>
        <v>0</v>
      </c>
      <c r="L90" s="150">
        <f t="shared" ref="L90:L93" si="12">E90*H90</f>
        <v>0</v>
      </c>
      <c r="M90" s="150">
        <f t="shared" ref="M90:M93" si="13">E90*I90</f>
        <v>0</v>
      </c>
      <c r="N90" s="151">
        <v>88.5</v>
      </c>
      <c r="O90" s="151">
        <v>88.5</v>
      </c>
      <c r="P90" s="150"/>
      <c r="Q90" s="150"/>
      <c r="R90" s="79">
        <f t="shared" si="6"/>
        <v>0</v>
      </c>
      <c r="S90" s="79">
        <f t="shared" si="7"/>
        <v>0</v>
      </c>
    </row>
    <row r="91" spans="1:19" ht="75" customHeight="1" x14ac:dyDescent="0.2">
      <c r="A91" s="144">
        <v>61</v>
      </c>
      <c r="B91" s="145" t="s">
        <v>205</v>
      </c>
      <c r="C91" s="146" t="s">
        <v>302</v>
      </c>
      <c r="D91" s="147" t="s">
        <v>65</v>
      </c>
      <c r="E91" s="148"/>
      <c r="F91" s="149">
        <v>10060.16</v>
      </c>
      <c r="G91" s="149">
        <v>10060.16</v>
      </c>
      <c r="H91" s="150"/>
      <c r="I91" s="150"/>
      <c r="J91" s="151">
        <f t="shared" si="0"/>
        <v>0</v>
      </c>
      <c r="K91" s="151">
        <f t="shared" si="1"/>
        <v>0</v>
      </c>
      <c r="L91" s="150">
        <f t="shared" si="12"/>
        <v>0</v>
      </c>
      <c r="M91" s="150">
        <f t="shared" si="13"/>
        <v>0</v>
      </c>
      <c r="N91" s="151">
        <v>97.2</v>
      </c>
      <c r="O91" s="151">
        <v>97.2</v>
      </c>
      <c r="P91" s="150"/>
      <c r="Q91" s="150"/>
      <c r="R91" s="79">
        <f t="shared" si="6"/>
        <v>0</v>
      </c>
      <c r="S91" s="79">
        <f t="shared" si="7"/>
        <v>0</v>
      </c>
    </row>
    <row r="92" spans="1:19" ht="75" customHeight="1" x14ac:dyDescent="0.2">
      <c r="A92" s="144">
        <v>62</v>
      </c>
      <c r="B92" s="145" t="s">
        <v>206</v>
      </c>
      <c r="C92" s="146" t="s">
        <v>303</v>
      </c>
      <c r="D92" s="147" t="s">
        <v>65</v>
      </c>
      <c r="E92" s="148"/>
      <c r="F92" s="149">
        <v>12523.48</v>
      </c>
      <c r="G92" s="149">
        <v>12523.48</v>
      </c>
      <c r="H92" s="150"/>
      <c r="I92" s="150"/>
      <c r="J92" s="151">
        <f t="shared" si="0"/>
        <v>0</v>
      </c>
      <c r="K92" s="151">
        <f t="shared" si="1"/>
        <v>0</v>
      </c>
      <c r="L92" s="150">
        <f t="shared" si="12"/>
        <v>0</v>
      </c>
      <c r="M92" s="150">
        <f t="shared" si="13"/>
        <v>0</v>
      </c>
      <c r="N92" s="151">
        <v>121</v>
      </c>
      <c r="O92" s="151">
        <v>121</v>
      </c>
      <c r="P92" s="150"/>
      <c r="Q92" s="150"/>
      <c r="R92" s="79">
        <f t="shared" si="6"/>
        <v>0</v>
      </c>
      <c r="S92" s="79">
        <f t="shared" si="7"/>
        <v>0</v>
      </c>
    </row>
    <row r="93" spans="1:19" ht="75" customHeight="1" x14ac:dyDescent="0.2">
      <c r="A93" s="144">
        <v>63</v>
      </c>
      <c r="B93" s="145" t="s">
        <v>207</v>
      </c>
      <c r="C93" s="146" t="s">
        <v>304</v>
      </c>
      <c r="D93" s="147" t="s">
        <v>65</v>
      </c>
      <c r="E93" s="148"/>
      <c r="F93" s="149">
        <v>14282.98</v>
      </c>
      <c r="G93" s="149">
        <v>14282.98</v>
      </c>
      <c r="H93" s="150"/>
      <c r="I93" s="150"/>
      <c r="J93" s="151">
        <f t="shared" ref="J93" si="14">E93*F93</f>
        <v>0</v>
      </c>
      <c r="K93" s="151">
        <f t="shared" ref="K93" si="15">E93*G93</f>
        <v>0</v>
      </c>
      <c r="L93" s="150">
        <f t="shared" si="12"/>
        <v>0</v>
      </c>
      <c r="M93" s="150">
        <f t="shared" si="13"/>
        <v>0</v>
      </c>
      <c r="N93" s="151">
        <v>138</v>
      </c>
      <c r="O93" s="151">
        <v>138</v>
      </c>
      <c r="P93" s="150"/>
      <c r="Q93" s="150"/>
      <c r="R93" s="79">
        <f t="shared" ref="R93:R156" si="16">(K93+M93)*68%</f>
        <v>0</v>
      </c>
      <c r="S93" s="79">
        <f t="shared" ref="S93:S156" si="17">(K93+M93)*36%</f>
        <v>0</v>
      </c>
    </row>
    <row r="94" spans="1:19" ht="15" customHeight="1" x14ac:dyDescent="0.2">
      <c r="A94" s="140" t="s">
        <v>66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79">
        <f t="shared" si="16"/>
        <v>0</v>
      </c>
      <c r="S94" s="79">
        <f t="shared" si="17"/>
        <v>0</v>
      </c>
    </row>
    <row r="95" spans="1:19" ht="75" customHeight="1" x14ac:dyDescent="0.2">
      <c r="A95" s="144">
        <v>64</v>
      </c>
      <c r="B95" s="145" t="s">
        <v>68</v>
      </c>
      <c r="C95" s="146" t="s">
        <v>305</v>
      </c>
      <c r="D95" s="147" t="s">
        <v>69</v>
      </c>
      <c r="E95" s="148"/>
      <c r="F95" s="149">
        <v>3138.67</v>
      </c>
      <c r="G95" s="149">
        <v>1474.03</v>
      </c>
      <c r="H95" s="149">
        <v>1664.64</v>
      </c>
      <c r="I95" s="149">
        <v>446.67</v>
      </c>
      <c r="J95" s="151">
        <f t="shared" ref="J95:J97" si="18">E95*F95</f>
        <v>0</v>
      </c>
      <c r="K95" s="151">
        <f t="shared" ref="K95:K97" si="19">E95*G95</f>
        <v>0</v>
      </c>
      <c r="L95" s="150">
        <f t="shared" ref="L95:L97" si="20">E95*H95</f>
        <v>0</v>
      </c>
      <c r="M95" s="150">
        <f t="shared" ref="M95:M97" si="21">E95*I95</f>
        <v>0</v>
      </c>
      <c r="N95" s="151">
        <v>12.53</v>
      </c>
      <c r="O95" s="151">
        <v>12.53</v>
      </c>
      <c r="P95" s="151">
        <v>3.04</v>
      </c>
      <c r="Q95" s="151">
        <v>3.04</v>
      </c>
      <c r="R95" s="79">
        <f t="shared" si="16"/>
        <v>0</v>
      </c>
      <c r="S95" s="79">
        <f t="shared" si="17"/>
        <v>0</v>
      </c>
    </row>
    <row r="96" spans="1:19" ht="75" customHeight="1" x14ac:dyDescent="0.2">
      <c r="A96" s="144">
        <v>65</v>
      </c>
      <c r="B96" s="145" t="s">
        <v>70</v>
      </c>
      <c r="C96" s="146" t="s">
        <v>306</v>
      </c>
      <c r="D96" s="147" t="s">
        <v>69</v>
      </c>
      <c r="E96" s="148"/>
      <c r="F96" s="149">
        <v>3747.47</v>
      </c>
      <c r="G96" s="149">
        <v>1759.89</v>
      </c>
      <c r="H96" s="149">
        <v>1987.58</v>
      </c>
      <c r="I96" s="149">
        <v>533.36</v>
      </c>
      <c r="J96" s="151">
        <f t="shared" si="18"/>
        <v>0</v>
      </c>
      <c r="K96" s="151">
        <f t="shared" si="19"/>
        <v>0</v>
      </c>
      <c r="L96" s="150">
        <f t="shared" si="20"/>
        <v>0</v>
      </c>
      <c r="M96" s="150">
        <f t="shared" si="21"/>
        <v>0</v>
      </c>
      <c r="N96" s="151">
        <v>14.96</v>
      </c>
      <c r="O96" s="151">
        <v>14.96</v>
      </c>
      <c r="P96" s="151">
        <v>3.63</v>
      </c>
      <c r="Q96" s="151">
        <v>3.63</v>
      </c>
      <c r="R96" s="79">
        <f t="shared" si="16"/>
        <v>0</v>
      </c>
      <c r="S96" s="79">
        <f t="shared" si="17"/>
        <v>0</v>
      </c>
    </row>
    <row r="97" spans="1:19" ht="75" customHeight="1" x14ac:dyDescent="0.2">
      <c r="A97" s="144">
        <v>66</v>
      </c>
      <c r="B97" s="145" t="s">
        <v>71</v>
      </c>
      <c r="C97" s="146" t="s">
        <v>307</v>
      </c>
      <c r="D97" s="147" t="s">
        <v>67</v>
      </c>
      <c r="E97" s="148"/>
      <c r="F97" s="149">
        <v>11432.02</v>
      </c>
      <c r="G97" s="149">
        <v>1379.59</v>
      </c>
      <c r="H97" s="149">
        <v>10052.43</v>
      </c>
      <c r="I97" s="149">
        <v>2355.8000000000002</v>
      </c>
      <c r="J97" s="151">
        <f t="shared" si="18"/>
        <v>0</v>
      </c>
      <c r="K97" s="151">
        <f t="shared" si="19"/>
        <v>0</v>
      </c>
      <c r="L97" s="150">
        <f t="shared" si="20"/>
        <v>0</v>
      </c>
      <c r="M97" s="150">
        <f t="shared" si="21"/>
        <v>0</v>
      </c>
      <c r="N97" s="151">
        <v>13.91</v>
      </c>
      <c r="O97" s="151">
        <v>13.91</v>
      </c>
      <c r="P97" s="151">
        <v>13.91</v>
      </c>
      <c r="Q97" s="151">
        <v>13.91</v>
      </c>
      <c r="R97" s="79">
        <f t="shared" si="16"/>
        <v>0</v>
      </c>
      <c r="S97" s="79">
        <f t="shared" si="17"/>
        <v>0</v>
      </c>
    </row>
    <row r="98" spans="1:19" ht="15" customHeight="1" x14ac:dyDescent="0.2">
      <c r="A98" s="140" t="s">
        <v>73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79">
        <f t="shared" si="16"/>
        <v>0</v>
      </c>
      <c r="S98" s="79">
        <f t="shared" si="17"/>
        <v>0</v>
      </c>
    </row>
    <row r="99" spans="1:19" ht="75" customHeight="1" x14ac:dyDescent="0.2">
      <c r="A99" s="144">
        <v>67</v>
      </c>
      <c r="B99" s="145" t="s">
        <v>74</v>
      </c>
      <c r="C99" s="146" t="s">
        <v>308</v>
      </c>
      <c r="D99" s="147" t="s">
        <v>63</v>
      </c>
      <c r="E99" s="148"/>
      <c r="F99" s="149">
        <v>3061.4</v>
      </c>
      <c r="G99" s="149">
        <v>321.69</v>
      </c>
      <c r="H99" s="149">
        <v>2739.71</v>
      </c>
      <c r="I99" s="149">
        <v>685.38</v>
      </c>
      <c r="J99" s="151">
        <f t="shared" ref="J99:J102" si="22">E99*F99</f>
        <v>0</v>
      </c>
      <c r="K99" s="151">
        <f t="shared" ref="K99:K102" si="23">E99*G99</f>
        <v>0</v>
      </c>
      <c r="L99" s="150">
        <f t="shared" ref="L99:L102" si="24">E99*H99</f>
        <v>0</v>
      </c>
      <c r="M99" s="150">
        <f t="shared" ref="M99:M102" si="25">E99*I99</f>
        <v>0</v>
      </c>
      <c r="N99" s="151">
        <v>2.99</v>
      </c>
      <c r="O99" s="151">
        <v>2.99</v>
      </c>
      <c r="P99" s="151">
        <v>3.26</v>
      </c>
      <c r="Q99" s="151">
        <v>3.26</v>
      </c>
      <c r="R99" s="79">
        <f t="shared" si="16"/>
        <v>0</v>
      </c>
      <c r="S99" s="79">
        <f t="shared" si="17"/>
        <v>0</v>
      </c>
    </row>
    <row r="100" spans="1:19" ht="75" customHeight="1" x14ac:dyDescent="0.2">
      <c r="A100" s="144">
        <v>68</v>
      </c>
      <c r="B100" s="145" t="s">
        <v>75</v>
      </c>
      <c r="C100" s="146" t="s">
        <v>309</v>
      </c>
      <c r="D100" s="147" t="s">
        <v>63</v>
      </c>
      <c r="E100" s="148"/>
      <c r="F100" s="149">
        <v>3724.58</v>
      </c>
      <c r="G100" s="149">
        <v>392.7</v>
      </c>
      <c r="H100" s="149">
        <v>3331.88</v>
      </c>
      <c r="I100" s="149">
        <v>834.65</v>
      </c>
      <c r="J100" s="151">
        <f t="shared" si="22"/>
        <v>0</v>
      </c>
      <c r="K100" s="151">
        <f t="shared" si="23"/>
        <v>0</v>
      </c>
      <c r="L100" s="150">
        <f t="shared" si="24"/>
        <v>0</v>
      </c>
      <c r="M100" s="150">
        <f t="shared" si="25"/>
        <v>0</v>
      </c>
      <c r="N100" s="151">
        <v>3.65</v>
      </c>
      <c r="O100" s="151">
        <v>3.65</v>
      </c>
      <c r="P100" s="151">
        <v>3.97</v>
      </c>
      <c r="Q100" s="151">
        <v>3.97</v>
      </c>
      <c r="R100" s="79">
        <f t="shared" si="16"/>
        <v>0</v>
      </c>
      <c r="S100" s="79">
        <f t="shared" si="17"/>
        <v>0</v>
      </c>
    </row>
    <row r="101" spans="1:19" ht="75" customHeight="1" x14ac:dyDescent="0.2">
      <c r="A101" s="144">
        <v>69</v>
      </c>
      <c r="B101" s="145" t="s">
        <v>76</v>
      </c>
      <c r="C101" s="146" t="s">
        <v>310</v>
      </c>
      <c r="D101" s="147" t="s">
        <v>63</v>
      </c>
      <c r="E101" s="148"/>
      <c r="F101" s="149">
        <v>4056.98</v>
      </c>
      <c r="G101" s="149">
        <v>429.28</v>
      </c>
      <c r="H101" s="149">
        <v>3627.7</v>
      </c>
      <c r="I101" s="149">
        <v>910.34</v>
      </c>
      <c r="J101" s="151">
        <f t="shared" si="22"/>
        <v>0</v>
      </c>
      <c r="K101" s="151">
        <f t="shared" si="23"/>
        <v>0</v>
      </c>
      <c r="L101" s="150">
        <f t="shared" si="24"/>
        <v>0</v>
      </c>
      <c r="M101" s="150">
        <f t="shared" si="25"/>
        <v>0</v>
      </c>
      <c r="N101" s="151">
        <v>3.99</v>
      </c>
      <c r="O101" s="151">
        <v>3.99</v>
      </c>
      <c r="P101" s="151">
        <v>4.33</v>
      </c>
      <c r="Q101" s="151">
        <v>4.33</v>
      </c>
      <c r="R101" s="79">
        <f t="shared" si="16"/>
        <v>0</v>
      </c>
      <c r="S101" s="79">
        <f t="shared" si="17"/>
        <v>0</v>
      </c>
    </row>
    <row r="102" spans="1:19" ht="75" customHeight="1" x14ac:dyDescent="0.2">
      <c r="A102" s="144">
        <v>70</v>
      </c>
      <c r="B102" s="145" t="s">
        <v>77</v>
      </c>
      <c r="C102" s="146" t="s">
        <v>311</v>
      </c>
      <c r="D102" s="147" t="s">
        <v>63</v>
      </c>
      <c r="E102" s="148"/>
      <c r="F102" s="149">
        <v>10301.51</v>
      </c>
      <c r="G102" s="150"/>
      <c r="H102" s="149">
        <v>10301.51</v>
      </c>
      <c r="I102" s="149">
        <v>2613.2800000000002</v>
      </c>
      <c r="J102" s="151">
        <f t="shared" si="22"/>
        <v>0</v>
      </c>
      <c r="K102" s="151">
        <f t="shared" si="23"/>
        <v>0</v>
      </c>
      <c r="L102" s="150">
        <f t="shared" si="24"/>
        <v>0</v>
      </c>
      <c r="M102" s="150">
        <f t="shared" si="25"/>
        <v>0</v>
      </c>
      <c r="N102" s="150"/>
      <c r="O102" s="150"/>
      <c r="P102" s="151">
        <v>12.43</v>
      </c>
      <c r="Q102" s="151">
        <v>12.43</v>
      </c>
      <c r="R102" s="79">
        <f t="shared" si="16"/>
        <v>0</v>
      </c>
      <c r="S102" s="79">
        <f t="shared" si="17"/>
        <v>0</v>
      </c>
    </row>
    <row r="103" spans="1:19" ht="15" customHeight="1" x14ac:dyDescent="0.2">
      <c r="A103" s="140" t="s">
        <v>208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79">
        <f t="shared" si="16"/>
        <v>0</v>
      </c>
      <c r="S103" s="79">
        <f t="shared" si="17"/>
        <v>0</v>
      </c>
    </row>
    <row r="104" spans="1:19" ht="75" customHeight="1" x14ac:dyDescent="0.2">
      <c r="A104" s="144">
        <v>71</v>
      </c>
      <c r="B104" s="145" t="s">
        <v>209</v>
      </c>
      <c r="C104" s="146" t="s">
        <v>312</v>
      </c>
      <c r="D104" s="147" t="s">
        <v>210</v>
      </c>
      <c r="E104" s="148"/>
      <c r="F104" s="149">
        <v>5543.48</v>
      </c>
      <c r="G104" s="149">
        <v>5543.48</v>
      </c>
      <c r="H104" s="150"/>
      <c r="I104" s="150"/>
      <c r="J104" s="151">
        <f t="shared" ref="J104:J128" si="26">E104*F104</f>
        <v>0</v>
      </c>
      <c r="K104" s="151">
        <f t="shared" ref="K104:K128" si="27">E104*G104</f>
        <v>0</v>
      </c>
      <c r="L104" s="150">
        <f t="shared" ref="L104:L128" si="28">E104*H104</f>
        <v>0</v>
      </c>
      <c r="M104" s="150">
        <f t="shared" ref="M104:M128" si="29">E104*I104</f>
        <v>0</v>
      </c>
      <c r="N104" s="151">
        <v>53.56</v>
      </c>
      <c r="O104" s="151">
        <v>53.56</v>
      </c>
      <c r="P104" s="150"/>
      <c r="Q104" s="150"/>
      <c r="R104" s="79">
        <f t="shared" si="16"/>
        <v>0</v>
      </c>
      <c r="S104" s="79">
        <f t="shared" si="17"/>
        <v>0</v>
      </c>
    </row>
    <row r="105" spans="1:19" ht="75" customHeight="1" x14ac:dyDescent="0.2">
      <c r="A105" s="144">
        <v>72</v>
      </c>
      <c r="B105" s="145" t="s">
        <v>211</v>
      </c>
      <c r="C105" s="146" t="s">
        <v>313</v>
      </c>
      <c r="D105" s="147" t="s">
        <v>210</v>
      </c>
      <c r="E105" s="148"/>
      <c r="F105" s="149">
        <v>6396.31</v>
      </c>
      <c r="G105" s="149">
        <v>6396.31</v>
      </c>
      <c r="H105" s="150"/>
      <c r="I105" s="150"/>
      <c r="J105" s="151">
        <f t="shared" si="26"/>
        <v>0</v>
      </c>
      <c r="K105" s="151">
        <f t="shared" si="27"/>
        <v>0</v>
      </c>
      <c r="L105" s="150">
        <f t="shared" si="28"/>
        <v>0</v>
      </c>
      <c r="M105" s="150">
        <f t="shared" si="29"/>
        <v>0</v>
      </c>
      <c r="N105" s="151">
        <v>61.8</v>
      </c>
      <c r="O105" s="151">
        <v>61.8</v>
      </c>
      <c r="P105" s="150"/>
      <c r="Q105" s="150"/>
      <c r="R105" s="79">
        <f t="shared" si="16"/>
        <v>0</v>
      </c>
      <c r="S105" s="79">
        <f t="shared" si="17"/>
        <v>0</v>
      </c>
    </row>
    <row r="106" spans="1:19" s="83" customFormat="1" ht="75" customHeight="1" x14ac:dyDescent="0.2">
      <c r="A106" s="144">
        <v>73</v>
      </c>
      <c r="B106" s="145" t="s">
        <v>212</v>
      </c>
      <c r="C106" s="146" t="s">
        <v>314</v>
      </c>
      <c r="D106" s="147" t="s">
        <v>210</v>
      </c>
      <c r="E106" s="148"/>
      <c r="F106" s="149">
        <v>8635</v>
      </c>
      <c r="G106" s="149">
        <v>8635</v>
      </c>
      <c r="H106" s="150"/>
      <c r="I106" s="150"/>
      <c r="J106" s="151">
        <f t="shared" si="26"/>
        <v>0</v>
      </c>
      <c r="K106" s="151">
        <f t="shared" si="27"/>
        <v>0</v>
      </c>
      <c r="L106" s="150">
        <f t="shared" si="28"/>
        <v>0</v>
      </c>
      <c r="M106" s="150">
        <f t="shared" si="29"/>
        <v>0</v>
      </c>
      <c r="N106" s="151">
        <v>83.43</v>
      </c>
      <c r="O106" s="151">
        <v>83.43</v>
      </c>
      <c r="P106" s="150"/>
      <c r="Q106" s="150"/>
      <c r="R106" s="79">
        <f t="shared" si="16"/>
        <v>0</v>
      </c>
      <c r="S106" s="79">
        <f t="shared" si="17"/>
        <v>0</v>
      </c>
    </row>
    <row r="107" spans="1:19" s="83" customFormat="1" ht="75" customHeight="1" x14ac:dyDescent="0.2">
      <c r="A107" s="144">
        <v>74</v>
      </c>
      <c r="B107" s="145" t="s">
        <v>213</v>
      </c>
      <c r="C107" s="146" t="s">
        <v>315</v>
      </c>
      <c r="D107" s="147" t="s">
        <v>210</v>
      </c>
      <c r="E107" s="148"/>
      <c r="F107" s="149">
        <v>10447.290000000001</v>
      </c>
      <c r="G107" s="149">
        <v>10447.290000000001</v>
      </c>
      <c r="H107" s="150"/>
      <c r="I107" s="150"/>
      <c r="J107" s="151">
        <f t="shared" si="26"/>
        <v>0</v>
      </c>
      <c r="K107" s="151">
        <f t="shared" si="27"/>
        <v>0</v>
      </c>
      <c r="L107" s="150">
        <f t="shared" si="28"/>
        <v>0</v>
      </c>
      <c r="M107" s="150">
        <f t="shared" si="29"/>
        <v>0</v>
      </c>
      <c r="N107" s="151">
        <v>100.94</v>
      </c>
      <c r="O107" s="151">
        <v>100.94</v>
      </c>
      <c r="P107" s="150"/>
      <c r="Q107" s="150"/>
      <c r="R107" s="79">
        <f t="shared" si="16"/>
        <v>0</v>
      </c>
      <c r="S107" s="79">
        <f t="shared" si="17"/>
        <v>0</v>
      </c>
    </row>
    <row r="108" spans="1:19" s="83" customFormat="1" ht="75" customHeight="1" x14ac:dyDescent="0.2">
      <c r="A108" s="144">
        <v>75</v>
      </c>
      <c r="B108" s="145" t="s">
        <v>214</v>
      </c>
      <c r="C108" s="146" t="s">
        <v>316</v>
      </c>
      <c r="D108" s="147" t="s">
        <v>210</v>
      </c>
      <c r="E108" s="148"/>
      <c r="F108" s="149">
        <v>11726.56</v>
      </c>
      <c r="G108" s="149">
        <v>11726.56</v>
      </c>
      <c r="H108" s="150"/>
      <c r="I108" s="150"/>
      <c r="J108" s="151">
        <f t="shared" si="26"/>
        <v>0</v>
      </c>
      <c r="K108" s="151">
        <f t="shared" si="27"/>
        <v>0</v>
      </c>
      <c r="L108" s="150">
        <f t="shared" si="28"/>
        <v>0</v>
      </c>
      <c r="M108" s="150">
        <f t="shared" si="29"/>
        <v>0</v>
      </c>
      <c r="N108" s="151">
        <v>113.3</v>
      </c>
      <c r="O108" s="151">
        <v>113.3</v>
      </c>
      <c r="P108" s="150"/>
      <c r="Q108" s="150"/>
      <c r="R108" s="79">
        <f t="shared" si="16"/>
        <v>0</v>
      </c>
      <c r="S108" s="79">
        <f t="shared" si="17"/>
        <v>0</v>
      </c>
    </row>
    <row r="109" spans="1:19" s="83" customFormat="1" ht="75" customHeight="1" x14ac:dyDescent="0.2">
      <c r="A109" s="144">
        <v>76</v>
      </c>
      <c r="B109" s="145" t="s">
        <v>78</v>
      </c>
      <c r="C109" s="146" t="s">
        <v>215</v>
      </c>
      <c r="D109" s="147" t="s">
        <v>79</v>
      </c>
      <c r="E109" s="148"/>
      <c r="F109" s="149">
        <v>26.71</v>
      </c>
      <c r="G109" s="150"/>
      <c r="H109" s="149">
        <v>26.71</v>
      </c>
      <c r="I109" s="149">
        <v>4.34</v>
      </c>
      <c r="J109" s="151">
        <f t="shared" si="26"/>
        <v>0</v>
      </c>
      <c r="K109" s="151">
        <f t="shared" si="27"/>
        <v>0</v>
      </c>
      <c r="L109" s="150">
        <f t="shared" si="28"/>
        <v>0</v>
      </c>
      <c r="M109" s="150">
        <f t="shared" si="29"/>
        <v>0</v>
      </c>
      <c r="N109" s="150"/>
      <c r="O109" s="150"/>
      <c r="P109" s="151">
        <v>2.7E-2</v>
      </c>
      <c r="Q109" s="151">
        <v>0.03</v>
      </c>
      <c r="R109" s="79">
        <f>(K109+M109)*85%</f>
        <v>0</v>
      </c>
      <c r="S109" s="79">
        <f>(K109+M109)*48%</f>
        <v>0</v>
      </c>
    </row>
    <row r="110" spans="1:19" s="83" customFormat="1" ht="75" customHeight="1" x14ac:dyDescent="0.2">
      <c r="A110" s="144">
        <v>77</v>
      </c>
      <c r="B110" s="145" t="s">
        <v>80</v>
      </c>
      <c r="C110" s="146" t="s">
        <v>216</v>
      </c>
      <c r="D110" s="147" t="s">
        <v>79</v>
      </c>
      <c r="E110" s="148"/>
      <c r="F110" s="149">
        <v>23.75</v>
      </c>
      <c r="G110" s="150"/>
      <c r="H110" s="149">
        <v>23.75</v>
      </c>
      <c r="I110" s="149">
        <v>3.91</v>
      </c>
      <c r="J110" s="151">
        <f t="shared" si="26"/>
        <v>0</v>
      </c>
      <c r="K110" s="151">
        <f t="shared" si="27"/>
        <v>0</v>
      </c>
      <c r="L110" s="150">
        <f t="shared" si="28"/>
        <v>0</v>
      </c>
      <c r="M110" s="150">
        <f t="shared" si="29"/>
        <v>0</v>
      </c>
      <c r="N110" s="150"/>
      <c r="O110" s="150"/>
      <c r="P110" s="151">
        <v>2.4E-2</v>
      </c>
      <c r="Q110" s="151">
        <v>0.02</v>
      </c>
      <c r="R110" s="79">
        <f t="shared" ref="R110:R116" si="30">(K110+M110)*85%</f>
        <v>0</v>
      </c>
      <c r="S110" s="79">
        <f t="shared" ref="S110:S116" si="31">(K110+M110)*48%</f>
        <v>0</v>
      </c>
    </row>
    <row r="111" spans="1:19" s="83" customFormat="1" ht="75" customHeight="1" x14ac:dyDescent="0.2">
      <c r="A111" s="144">
        <v>78</v>
      </c>
      <c r="B111" s="145" t="s">
        <v>81</v>
      </c>
      <c r="C111" s="146" t="s">
        <v>217</v>
      </c>
      <c r="D111" s="147" t="s">
        <v>79</v>
      </c>
      <c r="E111" s="148"/>
      <c r="F111" s="149">
        <v>17.350000000000001</v>
      </c>
      <c r="G111" s="150"/>
      <c r="H111" s="149">
        <v>17.350000000000001</v>
      </c>
      <c r="I111" s="149">
        <v>5.08</v>
      </c>
      <c r="J111" s="151">
        <f t="shared" si="26"/>
        <v>0</v>
      </c>
      <c r="K111" s="151">
        <f t="shared" si="27"/>
        <v>0</v>
      </c>
      <c r="L111" s="150">
        <f t="shared" si="28"/>
        <v>0</v>
      </c>
      <c r="M111" s="150">
        <f t="shared" si="29"/>
        <v>0</v>
      </c>
      <c r="N111" s="150"/>
      <c r="O111" s="150"/>
      <c r="P111" s="150"/>
      <c r="Q111" s="150"/>
      <c r="R111" s="79">
        <f t="shared" si="30"/>
        <v>0</v>
      </c>
      <c r="S111" s="79">
        <f t="shared" si="31"/>
        <v>0</v>
      </c>
    </row>
    <row r="112" spans="1:19" s="83" customFormat="1" ht="75" customHeight="1" x14ac:dyDescent="0.2">
      <c r="A112" s="144">
        <v>79</v>
      </c>
      <c r="B112" s="145" t="s">
        <v>82</v>
      </c>
      <c r="C112" s="146" t="s">
        <v>218</v>
      </c>
      <c r="D112" s="147" t="s">
        <v>79</v>
      </c>
      <c r="E112" s="148"/>
      <c r="F112" s="149">
        <v>17.829999999999998</v>
      </c>
      <c r="G112" s="150"/>
      <c r="H112" s="149">
        <v>17.829999999999998</v>
      </c>
      <c r="I112" s="149">
        <v>2.86</v>
      </c>
      <c r="J112" s="151">
        <f t="shared" si="26"/>
        <v>0</v>
      </c>
      <c r="K112" s="151">
        <f t="shared" si="27"/>
        <v>0</v>
      </c>
      <c r="L112" s="150">
        <f t="shared" si="28"/>
        <v>0</v>
      </c>
      <c r="M112" s="150">
        <f t="shared" si="29"/>
        <v>0</v>
      </c>
      <c r="N112" s="150"/>
      <c r="O112" s="150"/>
      <c r="P112" s="151">
        <v>1.7999999999999999E-2</v>
      </c>
      <c r="Q112" s="151">
        <v>0.02</v>
      </c>
      <c r="R112" s="79">
        <f t="shared" si="30"/>
        <v>0</v>
      </c>
      <c r="S112" s="79">
        <f t="shared" si="31"/>
        <v>0</v>
      </c>
    </row>
    <row r="113" spans="1:19" s="83" customFormat="1" ht="75" customHeight="1" x14ac:dyDescent="0.2">
      <c r="A113" s="144">
        <v>80</v>
      </c>
      <c r="B113" s="145" t="s">
        <v>83</v>
      </c>
      <c r="C113" s="146" t="s">
        <v>219</v>
      </c>
      <c r="D113" s="147" t="s">
        <v>79</v>
      </c>
      <c r="E113" s="148"/>
      <c r="F113" s="149">
        <v>14.71</v>
      </c>
      <c r="G113" s="150"/>
      <c r="H113" s="149">
        <v>14.71</v>
      </c>
      <c r="I113" s="149">
        <v>4.2300000000000004</v>
      </c>
      <c r="J113" s="151">
        <f t="shared" si="26"/>
        <v>0</v>
      </c>
      <c r="K113" s="151">
        <f t="shared" si="27"/>
        <v>0</v>
      </c>
      <c r="L113" s="150">
        <f t="shared" si="28"/>
        <v>0</v>
      </c>
      <c r="M113" s="150">
        <f t="shared" si="29"/>
        <v>0</v>
      </c>
      <c r="N113" s="150"/>
      <c r="O113" s="150"/>
      <c r="P113" s="151">
        <v>0.129</v>
      </c>
      <c r="Q113" s="151">
        <v>0.13</v>
      </c>
      <c r="R113" s="79">
        <f t="shared" si="30"/>
        <v>0</v>
      </c>
      <c r="S113" s="79">
        <f t="shared" si="31"/>
        <v>0</v>
      </c>
    </row>
    <row r="114" spans="1:19" s="83" customFormat="1" ht="75" customHeight="1" x14ac:dyDescent="0.2">
      <c r="A114" s="144">
        <v>81</v>
      </c>
      <c r="B114" s="145" t="s">
        <v>84</v>
      </c>
      <c r="C114" s="146" t="s">
        <v>220</v>
      </c>
      <c r="D114" s="147" t="s">
        <v>79</v>
      </c>
      <c r="E114" s="148"/>
      <c r="F114" s="149">
        <v>28.72</v>
      </c>
      <c r="G114" s="150"/>
      <c r="H114" s="149">
        <v>28.72</v>
      </c>
      <c r="I114" s="149">
        <v>4.66</v>
      </c>
      <c r="J114" s="151">
        <f t="shared" si="26"/>
        <v>0</v>
      </c>
      <c r="K114" s="151">
        <f t="shared" si="27"/>
        <v>0</v>
      </c>
      <c r="L114" s="150">
        <f t="shared" si="28"/>
        <v>0</v>
      </c>
      <c r="M114" s="150">
        <f t="shared" si="29"/>
        <v>0</v>
      </c>
      <c r="N114" s="150"/>
      <c r="O114" s="150"/>
      <c r="P114" s="151">
        <v>2.9000000000000001E-2</v>
      </c>
      <c r="Q114" s="151">
        <v>0.03</v>
      </c>
      <c r="R114" s="79">
        <f t="shared" si="30"/>
        <v>0</v>
      </c>
      <c r="S114" s="79">
        <f t="shared" si="31"/>
        <v>0</v>
      </c>
    </row>
    <row r="115" spans="1:19" s="83" customFormat="1" ht="75" customHeight="1" x14ac:dyDescent="0.2">
      <c r="A115" s="144">
        <v>82</v>
      </c>
      <c r="B115" s="145" t="s">
        <v>85</v>
      </c>
      <c r="C115" s="146" t="s">
        <v>221</v>
      </c>
      <c r="D115" s="147" t="s">
        <v>79</v>
      </c>
      <c r="E115" s="148"/>
      <c r="F115" s="149">
        <v>86.17</v>
      </c>
      <c r="G115" s="150"/>
      <c r="H115" s="149">
        <v>86.17</v>
      </c>
      <c r="I115" s="149">
        <v>14.07</v>
      </c>
      <c r="J115" s="151">
        <f t="shared" si="26"/>
        <v>0</v>
      </c>
      <c r="K115" s="151">
        <f t="shared" si="27"/>
        <v>0</v>
      </c>
      <c r="L115" s="150">
        <f t="shared" si="28"/>
        <v>0</v>
      </c>
      <c r="M115" s="150">
        <f t="shared" si="29"/>
        <v>0</v>
      </c>
      <c r="N115" s="150"/>
      <c r="O115" s="150"/>
      <c r="P115" s="151">
        <v>8.6999999999999994E-2</v>
      </c>
      <c r="Q115" s="151">
        <v>0.09</v>
      </c>
      <c r="R115" s="79">
        <f t="shared" si="30"/>
        <v>0</v>
      </c>
      <c r="S115" s="79">
        <f t="shared" si="31"/>
        <v>0</v>
      </c>
    </row>
    <row r="116" spans="1:19" s="83" customFormat="1" ht="75" customHeight="1" x14ac:dyDescent="0.2">
      <c r="A116" s="144">
        <v>83</v>
      </c>
      <c r="B116" s="145" t="s">
        <v>86</v>
      </c>
      <c r="C116" s="146" t="s">
        <v>222</v>
      </c>
      <c r="D116" s="147" t="s">
        <v>79</v>
      </c>
      <c r="E116" s="148"/>
      <c r="F116" s="149">
        <v>28.04</v>
      </c>
      <c r="G116" s="150"/>
      <c r="H116" s="149">
        <v>28.04</v>
      </c>
      <c r="I116" s="149">
        <v>8.15</v>
      </c>
      <c r="J116" s="151">
        <f t="shared" si="26"/>
        <v>0</v>
      </c>
      <c r="K116" s="151">
        <f t="shared" si="27"/>
        <v>0</v>
      </c>
      <c r="L116" s="150">
        <f t="shared" si="28"/>
        <v>0</v>
      </c>
      <c r="M116" s="150">
        <f t="shared" si="29"/>
        <v>0</v>
      </c>
      <c r="N116" s="150"/>
      <c r="O116" s="150"/>
      <c r="P116" s="151">
        <v>0.246</v>
      </c>
      <c r="Q116" s="151">
        <v>0.25</v>
      </c>
      <c r="R116" s="79">
        <f t="shared" si="30"/>
        <v>0</v>
      </c>
      <c r="S116" s="79">
        <f t="shared" si="31"/>
        <v>0</v>
      </c>
    </row>
    <row r="117" spans="1:19" s="83" customFormat="1" ht="75" customHeight="1" x14ac:dyDescent="0.2">
      <c r="A117" s="144">
        <v>84</v>
      </c>
      <c r="B117" s="145" t="s">
        <v>87</v>
      </c>
      <c r="C117" s="146" t="s">
        <v>223</v>
      </c>
      <c r="D117" s="147" t="s">
        <v>88</v>
      </c>
      <c r="E117" s="148"/>
      <c r="F117" s="149">
        <v>22.54</v>
      </c>
      <c r="G117" s="150"/>
      <c r="H117" s="149">
        <v>22.54</v>
      </c>
      <c r="I117" s="150"/>
      <c r="J117" s="151">
        <f t="shared" si="26"/>
        <v>0</v>
      </c>
      <c r="K117" s="151">
        <f t="shared" si="27"/>
        <v>0</v>
      </c>
      <c r="L117" s="150">
        <f t="shared" si="28"/>
        <v>0</v>
      </c>
      <c r="M117" s="150">
        <f t="shared" si="29"/>
        <v>0</v>
      </c>
      <c r="N117" s="150"/>
      <c r="O117" s="150"/>
      <c r="P117" s="150"/>
      <c r="Q117" s="150"/>
      <c r="R117" s="79">
        <f t="shared" si="16"/>
        <v>0</v>
      </c>
      <c r="S117" s="79">
        <f t="shared" si="17"/>
        <v>0</v>
      </c>
    </row>
    <row r="118" spans="1:19" s="83" customFormat="1" ht="75" customHeight="1" x14ac:dyDescent="0.2">
      <c r="A118" s="144">
        <v>85</v>
      </c>
      <c r="B118" s="145" t="s">
        <v>89</v>
      </c>
      <c r="C118" s="146" t="s">
        <v>224</v>
      </c>
      <c r="D118" s="147" t="s">
        <v>88</v>
      </c>
      <c r="E118" s="148"/>
      <c r="F118" s="149">
        <v>37.61</v>
      </c>
      <c r="G118" s="150"/>
      <c r="H118" s="149">
        <v>37.61</v>
      </c>
      <c r="I118" s="150"/>
      <c r="J118" s="151">
        <f t="shared" si="26"/>
        <v>0</v>
      </c>
      <c r="K118" s="151">
        <f t="shared" si="27"/>
        <v>0</v>
      </c>
      <c r="L118" s="150">
        <f t="shared" si="28"/>
        <v>0</v>
      </c>
      <c r="M118" s="150">
        <f t="shared" si="29"/>
        <v>0</v>
      </c>
      <c r="N118" s="150"/>
      <c r="O118" s="150"/>
      <c r="P118" s="150"/>
      <c r="Q118" s="150"/>
      <c r="R118" s="79">
        <f t="shared" si="16"/>
        <v>0</v>
      </c>
      <c r="S118" s="79">
        <f t="shared" si="17"/>
        <v>0</v>
      </c>
    </row>
    <row r="119" spans="1:19" s="83" customFormat="1" ht="75" customHeight="1" x14ac:dyDescent="0.2">
      <c r="A119" s="144">
        <v>86</v>
      </c>
      <c r="B119" s="145" t="s">
        <v>90</v>
      </c>
      <c r="C119" s="146" t="s">
        <v>225</v>
      </c>
      <c r="D119" s="147" t="s">
        <v>88</v>
      </c>
      <c r="E119" s="148"/>
      <c r="F119" s="149">
        <v>52.53</v>
      </c>
      <c r="G119" s="150"/>
      <c r="H119" s="149">
        <v>52.53</v>
      </c>
      <c r="I119" s="150"/>
      <c r="J119" s="151">
        <f t="shared" si="26"/>
        <v>0</v>
      </c>
      <c r="K119" s="151">
        <f t="shared" si="27"/>
        <v>0</v>
      </c>
      <c r="L119" s="150">
        <f t="shared" si="28"/>
        <v>0</v>
      </c>
      <c r="M119" s="150">
        <f t="shared" si="29"/>
        <v>0</v>
      </c>
      <c r="N119" s="150"/>
      <c r="O119" s="150"/>
      <c r="P119" s="150"/>
      <c r="Q119" s="150"/>
      <c r="R119" s="79">
        <f t="shared" si="16"/>
        <v>0</v>
      </c>
      <c r="S119" s="79">
        <f t="shared" si="17"/>
        <v>0</v>
      </c>
    </row>
    <row r="120" spans="1:19" s="83" customFormat="1" ht="75" customHeight="1" x14ac:dyDescent="0.2">
      <c r="A120" s="144">
        <v>87</v>
      </c>
      <c r="B120" s="145" t="s">
        <v>91</v>
      </c>
      <c r="C120" s="146" t="s">
        <v>226</v>
      </c>
      <c r="D120" s="147" t="s">
        <v>88</v>
      </c>
      <c r="E120" s="148"/>
      <c r="F120" s="149">
        <v>67.55</v>
      </c>
      <c r="G120" s="150"/>
      <c r="H120" s="149">
        <v>67.55</v>
      </c>
      <c r="I120" s="150"/>
      <c r="J120" s="151">
        <f t="shared" si="26"/>
        <v>0</v>
      </c>
      <c r="K120" s="151">
        <f t="shared" si="27"/>
        <v>0</v>
      </c>
      <c r="L120" s="150">
        <f t="shared" si="28"/>
        <v>0</v>
      </c>
      <c r="M120" s="150">
        <f t="shared" si="29"/>
        <v>0</v>
      </c>
      <c r="N120" s="150"/>
      <c r="O120" s="150"/>
      <c r="P120" s="150"/>
      <c r="Q120" s="150"/>
      <c r="R120" s="79">
        <f t="shared" si="16"/>
        <v>0</v>
      </c>
      <c r="S120" s="79">
        <f t="shared" si="17"/>
        <v>0</v>
      </c>
    </row>
    <row r="121" spans="1:19" s="83" customFormat="1" ht="75" customHeight="1" x14ac:dyDescent="0.2">
      <c r="A121" s="144">
        <v>88</v>
      </c>
      <c r="B121" s="145" t="s">
        <v>92</v>
      </c>
      <c r="C121" s="146" t="s">
        <v>227</v>
      </c>
      <c r="D121" s="147" t="s">
        <v>88</v>
      </c>
      <c r="E121" s="148"/>
      <c r="F121" s="149">
        <v>82.52</v>
      </c>
      <c r="G121" s="150"/>
      <c r="H121" s="149">
        <v>82.52</v>
      </c>
      <c r="I121" s="150"/>
      <c r="J121" s="151">
        <f t="shared" si="26"/>
        <v>0</v>
      </c>
      <c r="K121" s="151">
        <f t="shared" si="27"/>
        <v>0</v>
      </c>
      <c r="L121" s="150">
        <f t="shared" si="28"/>
        <v>0</v>
      </c>
      <c r="M121" s="150">
        <f t="shared" si="29"/>
        <v>0</v>
      </c>
      <c r="N121" s="150"/>
      <c r="O121" s="150"/>
      <c r="P121" s="150"/>
      <c r="Q121" s="150"/>
      <c r="R121" s="79">
        <f t="shared" si="16"/>
        <v>0</v>
      </c>
      <c r="S121" s="79">
        <f t="shared" si="17"/>
        <v>0</v>
      </c>
    </row>
    <row r="122" spans="1:19" s="83" customFormat="1" ht="75" customHeight="1" x14ac:dyDescent="0.2">
      <c r="A122" s="144">
        <v>89</v>
      </c>
      <c r="B122" s="145" t="s">
        <v>93</v>
      </c>
      <c r="C122" s="146" t="s">
        <v>228</v>
      </c>
      <c r="D122" s="147" t="s">
        <v>88</v>
      </c>
      <c r="E122" s="148"/>
      <c r="F122" s="149">
        <v>93.69</v>
      </c>
      <c r="G122" s="150"/>
      <c r="H122" s="149">
        <v>93.69</v>
      </c>
      <c r="I122" s="150"/>
      <c r="J122" s="151">
        <f t="shared" si="26"/>
        <v>0</v>
      </c>
      <c r="K122" s="151">
        <f t="shared" si="27"/>
        <v>0</v>
      </c>
      <c r="L122" s="150">
        <f t="shared" si="28"/>
        <v>0</v>
      </c>
      <c r="M122" s="150">
        <f t="shared" si="29"/>
        <v>0</v>
      </c>
      <c r="N122" s="150"/>
      <c r="O122" s="150"/>
      <c r="P122" s="150"/>
      <c r="Q122" s="150"/>
      <c r="R122" s="79">
        <f t="shared" si="16"/>
        <v>0</v>
      </c>
      <c r="S122" s="79">
        <f t="shared" si="17"/>
        <v>0</v>
      </c>
    </row>
    <row r="123" spans="1:19" ht="75" customHeight="1" x14ac:dyDescent="0.2">
      <c r="A123" s="144">
        <v>90</v>
      </c>
      <c r="B123" s="145" t="s">
        <v>94</v>
      </c>
      <c r="C123" s="146" t="s">
        <v>229</v>
      </c>
      <c r="D123" s="147" t="s">
        <v>88</v>
      </c>
      <c r="E123" s="148"/>
      <c r="F123" s="149">
        <v>101.3</v>
      </c>
      <c r="G123" s="150"/>
      <c r="H123" s="149">
        <v>101.3</v>
      </c>
      <c r="I123" s="150"/>
      <c r="J123" s="151">
        <f t="shared" si="26"/>
        <v>0</v>
      </c>
      <c r="K123" s="151">
        <f t="shared" si="27"/>
        <v>0</v>
      </c>
      <c r="L123" s="150">
        <f t="shared" si="28"/>
        <v>0</v>
      </c>
      <c r="M123" s="150">
        <f t="shared" si="29"/>
        <v>0</v>
      </c>
      <c r="N123" s="150"/>
      <c r="O123" s="150"/>
      <c r="P123" s="150"/>
      <c r="Q123" s="150"/>
      <c r="R123" s="79">
        <f t="shared" si="16"/>
        <v>0</v>
      </c>
      <c r="S123" s="79">
        <f t="shared" si="17"/>
        <v>0</v>
      </c>
    </row>
    <row r="124" spans="1:19" s="83" customFormat="1" ht="75" customHeight="1" x14ac:dyDescent="0.2">
      <c r="A124" s="144">
        <v>91</v>
      </c>
      <c r="B124" s="145" t="s">
        <v>95</v>
      </c>
      <c r="C124" s="146" t="s">
        <v>230</v>
      </c>
      <c r="D124" s="147" t="s">
        <v>88</v>
      </c>
      <c r="E124" s="148"/>
      <c r="F124" s="149">
        <v>108.34</v>
      </c>
      <c r="G124" s="150"/>
      <c r="H124" s="149">
        <v>108.34</v>
      </c>
      <c r="I124" s="150"/>
      <c r="J124" s="151">
        <f t="shared" si="26"/>
        <v>0</v>
      </c>
      <c r="K124" s="151">
        <f t="shared" si="27"/>
        <v>0</v>
      </c>
      <c r="L124" s="150">
        <f t="shared" si="28"/>
        <v>0</v>
      </c>
      <c r="M124" s="150">
        <f t="shared" si="29"/>
        <v>0</v>
      </c>
      <c r="N124" s="150"/>
      <c r="O124" s="150"/>
      <c r="P124" s="150"/>
      <c r="Q124" s="150"/>
      <c r="R124" s="79">
        <f t="shared" si="16"/>
        <v>0</v>
      </c>
      <c r="S124" s="79">
        <f t="shared" si="17"/>
        <v>0</v>
      </c>
    </row>
    <row r="125" spans="1:19" s="83" customFormat="1" ht="75" customHeight="1" x14ac:dyDescent="0.2">
      <c r="A125" s="144">
        <v>92</v>
      </c>
      <c r="B125" s="145" t="s">
        <v>96</v>
      </c>
      <c r="C125" s="146" t="s">
        <v>231</v>
      </c>
      <c r="D125" s="147" t="s">
        <v>88</v>
      </c>
      <c r="E125" s="148"/>
      <c r="F125" s="149">
        <v>116.12</v>
      </c>
      <c r="G125" s="150"/>
      <c r="H125" s="149">
        <v>116.12</v>
      </c>
      <c r="I125" s="150"/>
      <c r="J125" s="151">
        <f t="shared" si="26"/>
        <v>0</v>
      </c>
      <c r="K125" s="151">
        <f t="shared" si="27"/>
        <v>0</v>
      </c>
      <c r="L125" s="150">
        <f t="shared" si="28"/>
        <v>0</v>
      </c>
      <c r="M125" s="150">
        <f t="shared" si="29"/>
        <v>0</v>
      </c>
      <c r="N125" s="150"/>
      <c r="O125" s="150"/>
      <c r="P125" s="150"/>
      <c r="Q125" s="150"/>
      <c r="R125" s="79">
        <f t="shared" si="16"/>
        <v>0</v>
      </c>
      <c r="S125" s="79">
        <f t="shared" si="17"/>
        <v>0</v>
      </c>
    </row>
    <row r="126" spans="1:19" s="83" customFormat="1" ht="75" customHeight="1" x14ac:dyDescent="0.2">
      <c r="A126" s="144">
        <v>93</v>
      </c>
      <c r="B126" s="145" t="s">
        <v>97</v>
      </c>
      <c r="C126" s="146" t="s">
        <v>232</v>
      </c>
      <c r="D126" s="147" t="s">
        <v>88</v>
      </c>
      <c r="E126" s="148"/>
      <c r="F126" s="149">
        <v>123.15</v>
      </c>
      <c r="G126" s="150"/>
      <c r="H126" s="149">
        <v>123.15</v>
      </c>
      <c r="I126" s="150"/>
      <c r="J126" s="151">
        <f t="shared" si="26"/>
        <v>0</v>
      </c>
      <c r="K126" s="151">
        <f t="shared" si="27"/>
        <v>0</v>
      </c>
      <c r="L126" s="150">
        <f t="shared" si="28"/>
        <v>0</v>
      </c>
      <c r="M126" s="150">
        <f t="shared" si="29"/>
        <v>0</v>
      </c>
      <c r="N126" s="150"/>
      <c r="O126" s="150"/>
      <c r="P126" s="150"/>
      <c r="Q126" s="150"/>
      <c r="R126" s="79">
        <f t="shared" si="16"/>
        <v>0</v>
      </c>
      <c r="S126" s="79">
        <f t="shared" si="17"/>
        <v>0</v>
      </c>
    </row>
    <row r="127" spans="1:19" s="83" customFormat="1" ht="75" customHeight="1" x14ac:dyDescent="0.2">
      <c r="A127" s="144">
        <v>94</v>
      </c>
      <c r="B127" s="145" t="s">
        <v>98</v>
      </c>
      <c r="C127" s="146" t="s">
        <v>233</v>
      </c>
      <c r="D127" s="147" t="s">
        <v>88</v>
      </c>
      <c r="E127" s="148"/>
      <c r="F127" s="149">
        <v>130.08000000000001</v>
      </c>
      <c r="G127" s="150"/>
      <c r="H127" s="149">
        <v>130.08000000000001</v>
      </c>
      <c r="I127" s="150"/>
      <c r="J127" s="151">
        <f t="shared" si="26"/>
        <v>0</v>
      </c>
      <c r="K127" s="151">
        <f t="shared" si="27"/>
        <v>0</v>
      </c>
      <c r="L127" s="150">
        <f t="shared" si="28"/>
        <v>0</v>
      </c>
      <c r="M127" s="150">
        <f t="shared" si="29"/>
        <v>0</v>
      </c>
      <c r="N127" s="150"/>
      <c r="O127" s="150"/>
      <c r="P127" s="150"/>
      <c r="Q127" s="150"/>
      <c r="R127" s="79">
        <f t="shared" si="16"/>
        <v>0</v>
      </c>
      <c r="S127" s="79">
        <f t="shared" si="17"/>
        <v>0</v>
      </c>
    </row>
    <row r="128" spans="1:19" s="83" customFormat="1" ht="75" customHeight="1" x14ac:dyDescent="0.2">
      <c r="A128" s="144">
        <v>95</v>
      </c>
      <c r="B128" s="145" t="s">
        <v>99</v>
      </c>
      <c r="C128" s="146" t="s">
        <v>234</v>
      </c>
      <c r="D128" s="147" t="s">
        <v>88</v>
      </c>
      <c r="E128" s="148"/>
      <c r="F128" s="149">
        <v>138.33000000000001</v>
      </c>
      <c r="G128" s="150"/>
      <c r="H128" s="149">
        <v>138.33000000000001</v>
      </c>
      <c r="I128" s="150"/>
      <c r="J128" s="151">
        <f t="shared" si="26"/>
        <v>0</v>
      </c>
      <c r="K128" s="151">
        <f t="shared" si="27"/>
        <v>0</v>
      </c>
      <c r="L128" s="150">
        <f t="shared" si="28"/>
        <v>0</v>
      </c>
      <c r="M128" s="150">
        <f t="shared" si="29"/>
        <v>0</v>
      </c>
      <c r="N128" s="150"/>
      <c r="O128" s="150"/>
      <c r="P128" s="150"/>
      <c r="Q128" s="150"/>
      <c r="R128" s="79">
        <f t="shared" si="16"/>
        <v>0</v>
      </c>
      <c r="S128" s="79">
        <f t="shared" si="17"/>
        <v>0</v>
      </c>
    </row>
    <row r="129" spans="1:19" s="83" customFormat="1" ht="15" customHeight="1" x14ac:dyDescent="0.2">
      <c r="A129" s="140" t="s">
        <v>100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79">
        <f t="shared" si="16"/>
        <v>0</v>
      </c>
      <c r="S129" s="79">
        <f t="shared" si="17"/>
        <v>0</v>
      </c>
    </row>
    <row r="130" spans="1:19" s="83" customFormat="1" ht="75" customHeight="1" x14ac:dyDescent="0.2">
      <c r="A130" s="144">
        <v>96</v>
      </c>
      <c r="B130" s="145" t="s">
        <v>101</v>
      </c>
      <c r="C130" s="146" t="s">
        <v>317</v>
      </c>
      <c r="D130" s="147" t="s">
        <v>64</v>
      </c>
      <c r="E130" s="148"/>
      <c r="F130" s="149">
        <v>866.49</v>
      </c>
      <c r="G130" s="150"/>
      <c r="H130" s="150"/>
      <c r="I130" s="150"/>
      <c r="J130" s="151">
        <f t="shared" ref="J130:J173" si="32">E130*F130</f>
        <v>0</v>
      </c>
      <c r="K130" s="150"/>
      <c r="L130" s="150">
        <f t="shared" ref="L130:L173" si="33">E130*H130</f>
        <v>0</v>
      </c>
      <c r="M130" s="150">
        <f t="shared" ref="M130:M173" si="34">E130*I130</f>
        <v>0</v>
      </c>
      <c r="N130" s="150"/>
      <c r="O130" s="150"/>
      <c r="P130" s="150"/>
      <c r="Q130" s="150"/>
      <c r="R130" s="79">
        <f t="shared" si="16"/>
        <v>0</v>
      </c>
      <c r="S130" s="79">
        <f t="shared" si="17"/>
        <v>0</v>
      </c>
    </row>
    <row r="131" spans="1:19" s="83" customFormat="1" ht="75" customHeight="1" x14ac:dyDescent="0.2">
      <c r="A131" s="144">
        <v>97</v>
      </c>
      <c r="B131" s="145" t="s">
        <v>102</v>
      </c>
      <c r="C131" s="146" t="s">
        <v>318</v>
      </c>
      <c r="D131" s="147" t="s">
        <v>64</v>
      </c>
      <c r="E131" s="148"/>
      <c r="F131" s="149">
        <v>1029.47</v>
      </c>
      <c r="G131" s="150"/>
      <c r="H131" s="150"/>
      <c r="I131" s="150"/>
      <c r="J131" s="151">
        <f t="shared" si="32"/>
        <v>0</v>
      </c>
      <c r="K131" s="150"/>
      <c r="L131" s="150">
        <f t="shared" si="33"/>
        <v>0</v>
      </c>
      <c r="M131" s="150">
        <f t="shared" si="34"/>
        <v>0</v>
      </c>
      <c r="N131" s="150"/>
      <c r="O131" s="150"/>
      <c r="P131" s="150"/>
      <c r="Q131" s="150"/>
      <c r="R131" s="79">
        <f t="shared" si="16"/>
        <v>0</v>
      </c>
      <c r="S131" s="79">
        <f t="shared" si="17"/>
        <v>0</v>
      </c>
    </row>
    <row r="132" spans="1:19" s="83" customFormat="1" ht="75" customHeight="1" x14ac:dyDescent="0.2">
      <c r="A132" s="144">
        <v>98</v>
      </c>
      <c r="B132" s="145" t="s">
        <v>103</v>
      </c>
      <c r="C132" s="146" t="s">
        <v>319</v>
      </c>
      <c r="D132" s="147" t="s">
        <v>64</v>
      </c>
      <c r="E132" s="148"/>
      <c r="F132" s="149">
        <v>986.84</v>
      </c>
      <c r="G132" s="150"/>
      <c r="H132" s="150"/>
      <c r="I132" s="150"/>
      <c r="J132" s="151">
        <f t="shared" si="32"/>
        <v>0</v>
      </c>
      <c r="K132" s="150"/>
      <c r="L132" s="150">
        <f t="shared" si="33"/>
        <v>0</v>
      </c>
      <c r="M132" s="150">
        <f t="shared" si="34"/>
        <v>0</v>
      </c>
      <c r="N132" s="150"/>
      <c r="O132" s="150"/>
      <c r="P132" s="150"/>
      <c r="Q132" s="150"/>
      <c r="R132" s="79">
        <f t="shared" si="16"/>
        <v>0</v>
      </c>
      <c r="S132" s="79">
        <f t="shared" si="17"/>
        <v>0</v>
      </c>
    </row>
    <row r="133" spans="1:19" s="83" customFormat="1" ht="75" customHeight="1" x14ac:dyDescent="0.2">
      <c r="A133" s="144">
        <v>99</v>
      </c>
      <c r="B133" s="145" t="s">
        <v>104</v>
      </c>
      <c r="C133" s="146" t="s">
        <v>320</v>
      </c>
      <c r="D133" s="147" t="s">
        <v>64</v>
      </c>
      <c r="E133" s="148"/>
      <c r="F133" s="149">
        <v>842.67</v>
      </c>
      <c r="G133" s="150"/>
      <c r="H133" s="150"/>
      <c r="I133" s="150"/>
      <c r="J133" s="151">
        <f t="shared" si="32"/>
        <v>0</v>
      </c>
      <c r="K133" s="150"/>
      <c r="L133" s="150">
        <f t="shared" si="33"/>
        <v>0</v>
      </c>
      <c r="M133" s="150">
        <f t="shared" si="34"/>
        <v>0</v>
      </c>
      <c r="N133" s="150"/>
      <c r="O133" s="150"/>
      <c r="P133" s="150"/>
      <c r="Q133" s="150"/>
      <c r="R133" s="79">
        <f t="shared" si="16"/>
        <v>0</v>
      </c>
      <c r="S133" s="79">
        <f t="shared" si="17"/>
        <v>0</v>
      </c>
    </row>
    <row r="134" spans="1:19" s="83" customFormat="1" ht="75" customHeight="1" x14ac:dyDescent="0.2">
      <c r="A134" s="144">
        <v>100</v>
      </c>
      <c r="B134" s="145" t="s">
        <v>105</v>
      </c>
      <c r="C134" s="146" t="s">
        <v>321</v>
      </c>
      <c r="D134" s="147" t="s">
        <v>64</v>
      </c>
      <c r="E134" s="148"/>
      <c r="F134" s="149">
        <v>656.19</v>
      </c>
      <c r="G134" s="150"/>
      <c r="H134" s="150"/>
      <c r="I134" s="150"/>
      <c r="J134" s="151">
        <f t="shared" si="32"/>
        <v>0</v>
      </c>
      <c r="K134" s="150"/>
      <c r="L134" s="150">
        <f t="shared" si="33"/>
        <v>0</v>
      </c>
      <c r="M134" s="150">
        <f t="shared" si="34"/>
        <v>0</v>
      </c>
      <c r="N134" s="150"/>
      <c r="O134" s="150"/>
      <c r="P134" s="150"/>
      <c r="Q134" s="150"/>
      <c r="R134" s="79">
        <f t="shared" si="16"/>
        <v>0</v>
      </c>
      <c r="S134" s="79">
        <f t="shared" si="17"/>
        <v>0</v>
      </c>
    </row>
    <row r="135" spans="1:19" s="83" customFormat="1" ht="75" customHeight="1" x14ac:dyDescent="0.2">
      <c r="A135" s="144">
        <v>101</v>
      </c>
      <c r="B135" s="145" t="s">
        <v>106</v>
      </c>
      <c r="C135" s="146" t="s">
        <v>322</v>
      </c>
      <c r="D135" s="147" t="s">
        <v>64</v>
      </c>
      <c r="E135" s="148"/>
      <c r="F135" s="149">
        <v>1130.23</v>
      </c>
      <c r="G135" s="150"/>
      <c r="H135" s="150"/>
      <c r="I135" s="150"/>
      <c r="J135" s="151">
        <f t="shared" si="32"/>
        <v>0</v>
      </c>
      <c r="K135" s="150"/>
      <c r="L135" s="150">
        <f t="shared" si="33"/>
        <v>0</v>
      </c>
      <c r="M135" s="150">
        <f t="shared" si="34"/>
        <v>0</v>
      </c>
      <c r="N135" s="150"/>
      <c r="O135" s="150"/>
      <c r="P135" s="150"/>
      <c r="Q135" s="150"/>
      <c r="R135" s="79">
        <f t="shared" si="16"/>
        <v>0</v>
      </c>
      <c r="S135" s="79">
        <f t="shared" si="17"/>
        <v>0</v>
      </c>
    </row>
    <row r="136" spans="1:19" s="83" customFormat="1" ht="75" customHeight="1" x14ac:dyDescent="0.2">
      <c r="A136" s="144">
        <v>102</v>
      </c>
      <c r="B136" s="145" t="s">
        <v>107</v>
      </c>
      <c r="C136" s="146" t="s">
        <v>323</v>
      </c>
      <c r="D136" s="147" t="s">
        <v>64</v>
      </c>
      <c r="E136" s="148"/>
      <c r="F136" s="149">
        <v>862.43</v>
      </c>
      <c r="G136" s="150"/>
      <c r="H136" s="150"/>
      <c r="I136" s="150"/>
      <c r="J136" s="151">
        <f t="shared" si="32"/>
        <v>0</v>
      </c>
      <c r="K136" s="150"/>
      <c r="L136" s="150">
        <f t="shared" si="33"/>
        <v>0</v>
      </c>
      <c r="M136" s="150">
        <f t="shared" si="34"/>
        <v>0</v>
      </c>
      <c r="N136" s="150"/>
      <c r="O136" s="150"/>
      <c r="P136" s="150"/>
      <c r="Q136" s="150"/>
      <c r="R136" s="79">
        <f t="shared" si="16"/>
        <v>0</v>
      </c>
      <c r="S136" s="79">
        <f t="shared" si="17"/>
        <v>0</v>
      </c>
    </row>
    <row r="137" spans="1:19" s="83" customFormat="1" ht="75" customHeight="1" x14ac:dyDescent="0.2">
      <c r="A137" s="144">
        <v>103</v>
      </c>
      <c r="B137" s="145" t="s">
        <v>108</v>
      </c>
      <c r="C137" s="146" t="s">
        <v>324</v>
      </c>
      <c r="D137" s="147" t="s">
        <v>64</v>
      </c>
      <c r="E137" s="148"/>
      <c r="F137" s="149">
        <v>843.21</v>
      </c>
      <c r="G137" s="150"/>
      <c r="H137" s="150"/>
      <c r="I137" s="150"/>
      <c r="J137" s="151">
        <f t="shared" si="32"/>
        <v>0</v>
      </c>
      <c r="K137" s="150"/>
      <c r="L137" s="150">
        <f t="shared" si="33"/>
        <v>0</v>
      </c>
      <c r="M137" s="150">
        <f t="shared" si="34"/>
        <v>0</v>
      </c>
      <c r="N137" s="150"/>
      <c r="O137" s="150"/>
      <c r="P137" s="150"/>
      <c r="Q137" s="150"/>
      <c r="R137" s="79">
        <f t="shared" si="16"/>
        <v>0</v>
      </c>
      <c r="S137" s="79">
        <f t="shared" si="17"/>
        <v>0</v>
      </c>
    </row>
    <row r="138" spans="1:19" s="83" customFormat="1" ht="75" customHeight="1" x14ac:dyDescent="0.2">
      <c r="A138" s="144">
        <v>104</v>
      </c>
      <c r="B138" s="145" t="s">
        <v>109</v>
      </c>
      <c r="C138" s="146" t="s">
        <v>325</v>
      </c>
      <c r="D138" s="147" t="s">
        <v>64</v>
      </c>
      <c r="E138" s="148"/>
      <c r="F138" s="149">
        <v>730.49</v>
      </c>
      <c r="G138" s="150"/>
      <c r="H138" s="150"/>
      <c r="I138" s="150"/>
      <c r="J138" s="151">
        <f t="shared" si="32"/>
        <v>0</v>
      </c>
      <c r="K138" s="150"/>
      <c r="L138" s="150">
        <f t="shared" si="33"/>
        <v>0</v>
      </c>
      <c r="M138" s="150">
        <f t="shared" si="34"/>
        <v>0</v>
      </c>
      <c r="N138" s="150"/>
      <c r="O138" s="150"/>
      <c r="P138" s="150"/>
      <c r="Q138" s="150"/>
      <c r="R138" s="79">
        <f t="shared" si="16"/>
        <v>0</v>
      </c>
      <c r="S138" s="79">
        <f t="shared" si="17"/>
        <v>0</v>
      </c>
    </row>
    <row r="139" spans="1:19" s="83" customFormat="1" ht="75" customHeight="1" x14ac:dyDescent="0.2">
      <c r="A139" s="144">
        <v>105</v>
      </c>
      <c r="B139" s="145" t="s">
        <v>110</v>
      </c>
      <c r="C139" s="146" t="s">
        <v>326</v>
      </c>
      <c r="D139" s="147" t="s">
        <v>64</v>
      </c>
      <c r="E139" s="148"/>
      <c r="F139" s="149">
        <v>929.59</v>
      </c>
      <c r="G139" s="150"/>
      <c r="H139" s="150"/>
      <c r="I139" s="150"/>
      <c r="J139" s="151">
        <f t="shared" si="32"/>
        <v>0</v>
      </c>
      <c r="K139" s="150"/>
      <c r="L139" s="150">
        <f t="shared" si="33"/>
        <v>0</v>
      </c>
      <c r="M139" s="150">
        <f t="shared" si="34"/>
        <v>0</v>
      </c>
      <c r="N139" s="150"/>
      <c r="O139" s="150"/>
      <c r="P139" s="150"/>
      <c r="Q139" s="150"/>
      <c r="R139" s="79">
        <f t="shared" si="16"/>
        <v>0</v>
      </c>
      <c r="S139" s="79">
        <f t="shared" si="17"/>
        <v>0</v>
      </c>
    </row>
    <row r="140" spans="1:19" s="83" customFormat="1" ht="75" customHeight="1" x14ac:dyDescent="0.2">
      <c r="A140" s="144">
        <v>106</v>
      </c>
      <c r="B140" s="145" t="s">
        <v>111</v>
      </c>
      <c r="C140" s="146" t="s">
        <v>327</v>
      </c>
      <c r="D140" s="147" t="s">
        <v>64</v>
      </c>
      <c r="E140" s="148"/>
      <c r="F140" s="149">
        <v>878.78</v>
      </c>
      <c r="G140" s="150"/>
      <c r="H140" s="150"/>
      <c r="I140" s="150"/>
      <c r="J140" s="151">
        <f t="shared" si="32"/>
        <v>0</v>
      </c>
      <c r="K140" s="150"/>
      <c r="L140" s="150">
        <f t="shared" si="33"/>
        <v>0</v>
      </c>
      <c r="M140" s="150">
        <f t="shared" si="34"/>
        <v>0</v>
      </c>
      <c r="N140" s="150"/>
      <c r="O140" s="150"/>
      <c r="P140" s="150"/>
      <c r="Q140" s="150"/>
      <c r="R140" s="79">
        <f t="shared" si="16"/>
        <v>0</v>
      </c>
      <c r="S140" s="79">
        <f t="shared" si="17"/>
        <v>0</v>
      </c>
    </row>
    <row r="141" spans="1:19" ht="75" customHeight="1" x14ac:dyDescent="0.2">
      <c r="A141" s="144">
        <v>107</v>
      </c>
      <c r="B141" s="145" t="s">
        <v>112</v>
      </c>
      <c r="C141" s="146" t="s">
        <v>328</v>
      </c>
      <c r="D141" s="147" t="s">
        <v>64</v>
      </c>
      <c r="E141" s="148"/>
      <c r="F141" s="149">
        <v>1118.6099999999999</v>
      </c>
      <c r="G141" s="150"/>
      <c r="H141" s="150"/>
      <c r="I141" s="150"/>
      <c r="J141" s="151">
        <f t="shared" si="32"/>
        <v>0</v>
      </c>
      <c r="K141" s="150"/>
      <c r="L141" s="150">
        <f t="shared" si="33"/>
        <v>0</v>
      </c>
      <c r="M141" s="150">
        <f t="shared" si="34"/>
        <v>0</v>
      </c>
      <c r="N141" s="150"/>
      <c r="O141" s="150"/>
      <c r="P141" s="150"/>
      <c r="Q141" s="150"/>
      <c r="R141" s="79">
        <f t="shared" si="16"/>
        <v>0</v>
      </c>
      <c r="S141" s="79">
        <f t="shared" si="17"/>
        <v>0</v>
      </c>
    </row>
    <row r="142" spans="1:19" s="83" customFormat="1" ht="75" customHeight="1" x14ac:dyDescent="0.2">
      <c r="A142" s="144">
        <v>108</v>
      </c>
      <c r="B142" s="145" t="s">
        <v>113</v>
      </c>
      <c r="C142" s="146" t="s">
        <v>329</v>
      </c>
      <c r="D142" s="147" t="s">
        <v>64</v>
      </c>
      <c r="E142" s="148"/>
      <c r="F142" s="149">
        <v>730.49</v>
      </c>
      <c r="G142" s="150"/>
      <c r="H142" s="150"/>
      <c r="I142" s="150"/>
      <c r="J142" s="151">
        <f t="shared" si="32"/>
        <v>0</v>
      </c>
      <c r="K142" s="150"/>
      <c r="L142" s="150">
        <f t="shared" si="33"/>
        <v>0</v>
      </c>
      <c r="M142" s="150">
        <f t="shared" si="34"/>
        <v>0</v>
      </c>
      <c r="N142" s="150"/>
      <c r="O142" s="150"/>
      <c r="P142" s="150"/>
      <c r="Q142" s="150"/>
      <c r="R142" s="79">
        <f t="shared" si="16"/>
        <v>0</v>
      </c>
      <c r="S142" s="79">
        <f t="shared" si="17"/>
        <v>0</v>
      </c>
    </row>
    <row r="143" spans="1:19" s="83" customFormat="1" ht="75" customHeight="1" x14ac:dyDescent="0.2">
      <c r="A143" s="144">
        <v>109</v>
      </c>
      <c r="B143" s="145" t="s">
        <v>114</v>
      </c>
      <c r="C143" s="146" t="s">
        <v>330</v>
      </c>
      <c r="D143" s="147" t="s">
        <v>64</v>
      </c>
      <c r="E143" s="148"/>
      <c r="F143" s="149">
        <v>879.69</v>
      </c>
      <c r="G143" s="150"/>
      <c r="H143" s="150"/>
      <c r="I143" s="150"/>
      <c r="J143" s="151">
        <f t="shared" si="32"/>
        <v>0</v>
      </c>
      <c r="K143" s="150"/>
      <c r="L143" s="150">
        <f t="shared" si="33"/>
        <v>0</v>
      </c>
      <c r="M143" s="150">
        <f t="shared" si="34"/>
        <v>0</v>
      </c>
      <c r="N143" s="150"/>
      <c r="O143" s="150"/>
      <c r="P143" s="150"/>
      <c r="Q143" s="150"/>
      <c r="R143" s="79">
        <f t="shared" si="16"/>
        <v>0</v>
      </c>
      <c r="S143" s="79">
        <f t="shared" si="17"/>
        <v>0</v>
      </c>
    </row>
    <row r="144" spans="1:19" s="83" customFormat="1" ht="75" customHeight="1" x14ac:dyDescent="0.2">
      <c r="A144" s="144">
        <v>110</v>
      </c>
      <c r="B144" s="145" t="s">
        <v>115</v>
      </c>
      <c r="C144" s="146" t="s">
        <v>331</v>
      </c>
      <c r="D144" s="147" t="s">
        <v>64</v>
      </c>
      <c r="E144" s="148"/>
      <c r="F144" s="149">
        <v>853.17</v>
      </c>
      <c r="G144" s="150"/>
      <c r="H144" s="150"/>
      <c r="I144" s="150"/>
      <c r="J144" s="151">
        <f t="shared" si="32"/>
        <v>0</v>
      </c>
      <c r="K144" s="150"/>
      <c r="L144" s="150">
        <f t="shared" si="33"/>
        <v>0</v>
      </c>
      <c r="M144" s="150">
        <f t="shared" si="34"/>
        <v>0</v>
      </c>
      <c r="N144" s="150"/>
      <c r="O144" s="150"/>
      <c r="P144" s="150"/>
      <c r="Q144" s="150"/>
      <c r="R144" s="79">
        <f t="shared" si="16"/>
        <v>0</v>
      </c>
      <c r="S144" s="79">
        <f t="shared" si="17"/>
        <v>0</v>
      </c>
    </row>
    <row r="145" spans="1:19" s="83" customFormat="1" ht="75" customHeight="1" x14ac:dyDescent="0.2">
      <c r="A145" s="144">
        <v>111</v>
      </c>
      <c r="B145" s="145" t="s">
        <v>116</v>
      </c>
      <c r="C145" s="146" t="s">
        <v>332</v>
      </c>
      <c r="D145" s="147" t="s">
        <v>64</v>
      </c>
      <c r="E145" s="148"/>
      <c r="F145" s="149">
        <v>813.4</v>
      </c>
      <c r="G145" s="150"/>
      <c r="H145" s="150"/>
      <c r="I145" s="150"/>
      <c r="J145" s="151">
        <f t="shared" si="32"/>
        <v>0</v>
      </c>
      <c r="K145" s="150"/>
      <c r="L145" s="150">
        <f t="shared" si="33"/>
        <v>0</v>
      </c>
      <c r="M145" s="150">
        <f t="shared" si="34"/>
        <v>0</v>
      </c>
      <c r="N145" s="150"/>
      <c r="O145" s="150"/>
      <c r="P145" s="150"/>
      <c r="Q145" s="150"/>
      <c r="R145" s="79">
        <f t="shared" si="16"/>
        <v>0</v>
      </c>
      <c r="S145" s="79">
        <f t="shared" si="17"/>
        <v>0</v>
      </c>
    </row>
    <row r="146" spans="1:19" s="83" customFormat="1" ht="75" customHeight="1" x14ac:dyDescent="0.2">
      <c r="A146" s="144">
        <v>112</v>
      </c>
      <c r="B146" s="145" t="s">
        <v>117</v>
      </c>
      <c r="C146" s="146" t="s">
        <v>333</v>
      </c>
      <c r="D146" s="147" t="s">
        <v>64</v>
      </c>
      <c r="E146" s="148"/>
      <c r="F146" s="149">
        <v>798.1</v>
      </c>
      <c r="G146" s="150"/>
      <c r="H146" s="150"/>
      <c r="I146" s="150"/>
      <c r="J146" s="151">
        <f t="shared" si="32"/>
        <v>0</v>
      </c>
      <c r="K146" s="150"/>
      <c r="L146" s="150">
        <f t="shared" si="33"/>
        <v>0</v>
      </c>
      <c r="M146" s="150">
        <f t="shared" si="34"/>
        <v>0</v>
      </c>
      <c r="N146" s="150"/>
      <c r="O146" s="150"/>
      <c r="P146" s="150"/>
      <c r="Q146" s="150"/>
      <c r="R146" s="79">
        <f t="shared" si="16"/>
        <v>0</v>
      </c>
      <c r="S146" s="79">
        <f t="shared" si="17"/>
        <v>0</v>
      </c>
    </row>
    <row r="147" spans="1:19" s="83" customFormat="1" ht="75" customHeight="1" x14ac:dyDescent="0.2">
      <c r="A147" s="144">
        <v>113</v>
      </c>
      <c r="B147" s="145" t="s">
        <v>118</v>
      </c>
      <c r="C147" s="146" t="s">
        <v>334</v>
      </c>
      <c r="D147" s="147" t="s">
        <v>64</v>
      </c>
      <c r="E147" s="148"/>
      <c r="F147" s="149">
        <v>1013.32</v>
      </c>
      <c r="G147" s="150"/>
      <c r="H147" s="150"/>
      <c r="I147" s="150"/>
      <c r="J147" s="151">
        <f t="shared" si="32"/>
        <v>0</v>
      </c>
      <c r="K147" s="150"/>
      <c r="L147" s="150">
        <f t="shared" si="33"/>
        <v>0</v>
      </c>
      <c r="M147" s="150">
        <f t="shared" si="34"/>
        <v>0</v>
      </c>
      <c r="N147" s="150"/>
      <c r="O147" s="150"/>
      <c r="P147" s="150"/>
      <c r="Q147" s="150"/>
      <c r="R147" s="79">
        <f t="shared" si="16"/>
        <v>0</v>
      </c>
      <c r="S147" s="79">
        <f t="shared" si="17"/>
        <v>0</v>
      </c>
    </row>
    <row r="148" spans="1:19" s="83" customFormat="1" ht="75" customHeight="1" x14ac:dyDescent="0.2">
      <c r="A148" s="144">
        <v>114</v>
      </c>
      <c r="B148" s="145" t="s">
        <v>119</v>
      </c>
      <c r="C148" s="146" t="s">
        <v>335</v>
      </c>
      <c r="D148" s="147" t="s">
        <v>64</v>
      </c>
      <c r="E148" s="148"/>
      <c r="F148" s="149">
        <v>898.07</v>
      </c>
      <c r="G148" s="150"/>
      <c r="H148" s="150"/>
      <c r="I148" s="150"/>
      <c r="J148" s="151">
        <f t="shared" si="32"/>
        <v>0</v>
      </c>
      <c r="K148" s="150"/>
      <c r="L148" s="150">
        <f t="shared" si="33"/>
        <v>0</v>
      </c>
      <c r="M148" s="150">
        <f t="shared" si="34"/>
        <v>0</v>
      </c>
      <c r="N148" s="150"/>
      <c r="O148" s="150"/>
      <c r="P148" s="150"/>
      <c r="Q148" s="150"/>
      <c r="R148" s="79">
        <f t="shared" si="16"/>
        <v>0</v>
      </c>
      <c r="S148" s="79">
        <f t="shared" si="17"/>
        <v>0</v>
      </c>
    </row>
    <row r="149" spans="1:19" s="83" customFormat="1" ht="75" customHeight="1" x14ac:dyDescent="0.2">
      <c r="A149" s="144">
        <v>115</v>
      </c>
      <c r="B149" s="145" t="s">
        <v>120</v>
      </c>
      <c r="C149" s="146" t="s">
        <v>336</v>
      </c>
      <c r="D149" s="147" t="s">
        <v>64</v>
      </c>
      <c r="E149" s="148"/>
      <c r="F149" s="149">
        <v>961.3</v>
      </c>
      <c r="G149" s="150"/>
      <c r="H149" s="150"/>
      <c r="I149" s="150"/>
      <c r="J149" s="151">
        <f t="shared" si="32"/>
        <v>0</v>
      </c>
      <c r="K149" s="150"/>
      <c r="L149" s="150">
        <f t="shared" si="33"/>
        <v>0</v>
      </c>
      <c r="M149" s="150">
        <f t="shared" si="34"/>
        <v>0</v>
      </c>
      <c r="N149" s="150"/>
      <c r="O149" s="150"/>
      <c r="P149" s="150"/>
      <c r="Q149" s="150"/>
      <c r="R149" s="79">
        <f t="shared" si="16"/>
        <v>0</v>
      </c>
      <c r="S149" s="79">
        <f t="shared" si="17"/>
        <v>0</v>
      </c>
    </row>
    <row r="150" spans="1:19" s="83" customFormat="1" ht="75" customHeight="1" x14ac:dyDescent="0.2">
      <c r="A150" s="144">
        <v>116</v>
      </c>
      <c r="B150" s="145" t="s">
        <v>121</v>
      </c>
      <c r="C150" s="146" t="s">
        <v>337</v>
      </c>
      <c r="D150" s="147" t="s">
        <v>64</v>
      </c>
      <c r="E150" s="148"/>
      <c r="F150" s="149">
        <v>869.51</v>
      </c>
      <c r="G150" s="150"/>
      <c r="H150" s="150"/>
      <c r="I150" s="150"/>
      <c r="J150" s="151">
        <f t="shared" si="32"/>
        <v>0</v>
      </c>
      <c r="K150" s="150"/>
      <c r="L150" s="150">
        <f t="shared" si="33"/>
        <v>0</v>
      </c>
      <c r="M150" s="150">
        <f t="shared" si="34"/>
        <v>0</v>
      </c>
      <c r="N150" s="150"/>
      <c r="O150" s="150"/>
      <c r="P150" s="150"/>
      <c r="Q150" s="150"/>
      <c r="R150" s="79">
        <f t="shared" si="16"/>
        <v>0</v>
      </c>
      <c r="S150" s="79">
        <f t="shared" si="17"/>
        <v>0</v>
      </c>
    </row>
    <row r="151" spans="1:19" s="83" customFormat="1" ht="75" customHeight="1" x14ac:dyDescent="0.2">
      <c r="A151" s="144">
        <v>117</v>
      </c>
      <c r="B151" s="145" t="s">
        <v>122</v>
      </c>
      <c r="C151" s="146" t="s">
        <v>338</v>
      </c>
      <c r="D151" s="147" t="s">
        <v>64</v>
      </c>
      <c r="E151" s="148"/>
      <c r="F151" s="149">
        <v>588</v>
      </c>
      <c r="G151" s="150"/>
      <c r="H151" s="150"/>
      <c r="I151" s="150"/>
      <c r="J151" s="151">
        <f t="shared" si="32"/>
        <v>0</v>
      </c>
      <c r="K151" s="150"/>
      <c r="L151" s="150">
        <f t="shared" si="33"/>
        <v>0</v>
      </c>
      <c r="M151" s="150">
        <f t="shared" si="34"/>
        <v>0</v>
      </c>
      <c r="N151" s="150"/>
      <c r="O151" s="150"/>
      <c r="P151" s="150"/>
      <c r="Q151" s="150"/>
      <c r="R151" s="79">
        <f t="shared" si="16"/>
        <v>0</v>
      </c>
      <c r="S151" s="79">
        <f t="shared" si="17"/>
        <v>0</v>
      </c>
    </row>
    <row r="152" spans="1:19" s="83" customFormat="1" ht="75" customHeight="1" x14ac:dyDescent="0.2">
      <c r="A152" s="144">
        <v>118</v>
      </c>
      <c r="B152" s="145" t="s">
        <v>123</v>
      </c>
      <c r="C152" s="146" t="s">
        <v>339</v>
      </c>
      <c r="D152" s="147" t="s">
        <v>64</v>
      </c>
      <c r="E152" s="148"/>
      <c r="F152" s="149">
        <v>840.9</v>
      </c>
      <c r="G152" s="150"/>
      <c r="H152" s="150"/>
      <c r="I152" s="150"/>
      <c r="J152" s="151">
        <f t="shared" si="32"/>
        <v>0</v>
      </c>
      <c r="K152" s="150"/>
      <c r="L152" s="150">
        <f t="shared" si="33"/>
        <v>0</v>
      </c>
      <c r="M152" s="150">
        <f t="shared" si="34"/>
        <v>0</v>
      </c>
      <c r="N152" s="150"/>
      <c r="O152" s="150"/>
      <c r="P152" s="150"/>
      <c r="Q152" s="150"/>
      <c r="R152" s="79">
        <f t="shared" si="16"/>
        <v>0</v>
      </c>
      <c r="S152" s="79">
        <f t="shared" si="17"/>
        <v>0</v>
      </c>
    </row>
    <row r="153" spans="1:19" s="83" customFormat="1" ht="75" customHeight="1" x14ac:dyDescent="0.2">
      <c r="A153" s="144">
        <v>119</v>
      </c>
      <c r="B153" s="145" t="s">
        <v>124</v>
      </c>
      <c r="C153" s="146" t="s">
        <v>340</v>
      </c>
      <c r="D153" s="147" t="s">
        <v>64</v>
      </c>
      <c r="E153" s="148"/>
      <c r="F153" s="149">
        <v>555.17999999999995</v>
      </c>
      <c r="G153" s="150"/>
      <c r="H153" s="150"/>
      <c r="I153" s="150"/>
      <c r="J153" s="151">
        <f t="shared" si="32"/>
        <v>0</v>
      </c>
      <c r="K153" s="150"/>
      <c r="L153" s="150">
        <f t="shared" si="33"/>
        <v>0</v>
      </c>
      <c r="M153" s="150">
        <f t="shared" si="34"/>
        <v>0</v>
      </c>
      <c r="N153" s="150"/>
      <c r="O153" s="150"/>
      <c r="P153" s="150"/>
      <c r="Q153" s="150"/>
      <c r="R153" s="79">
        <f t="shared" si="16"/>
        <v>0</v>
      </c>
      <c r="S153" s="79">
        <f t="shared" si="17"/>
        <v>0</v>
      </c>
    </row>
    <row r="154" spans="1:19" s="83" customFormat="1" ht="75" customHeight="1" x14ac:dyDescent="0.2">
      <c r="A154" s="144">
        <v>120</v>
      </c>
      <c r="B154" s="145" t="s">
        <v>125</v>
      </c>
      <c r="C154" s="146" t="s">
        <v>341</v>
      </c>
      <c r="D154" s="147" t="s">
        <v>64</v>
      </c>
      <c r="E154" s="148"/>
      <c r="F154" s="149">
        <v>555.59</v>
      </c>
      <c r="G154" s="150"/>
      <c r="H154" s="150"/>
      <c r="I154" s="150"/>
      <c r="J154" s="151">
        <f t="shared" si="32"/>
        <v>0</v>
      </c>
      <c r="K154" s="150"/>
      <c r="L154" s="150">
        <f t="shared" si="33"/>
        <v>0</v>
      </c>
      <c r="M154" s="150">
        <f t="shared" si="34"/>
        <v>0</v>
      </c>
      <c r="N154" s="150"/>
      <c r="O154" s="150"/>
      <c r="P154" s="150"/>
      <c r="Q154" s="150"/>
      <c r="R154" s="79">
        <f t="shared" si="16"/>
        <v>0</v>
      </c>
      <c r="S154" s="79">
        <f t="shared" si="17"/>
        <v>0</v>
      </c>
    </row>
    <row r="155" spans="1:19" s="83" customFormat="1" ht="75" customHeight="1" x14ac:dyDescent="0.2">
      <c r="A155" s="144">
        <v>121</v>
      </c>
      <c r="B155" s="145" t="s">
        <v>126</v>
      </c>
      <c r="C155" s="146" t="s">
        <v>342</v>
      </c>
      <c r="D155" s="147" t="s">
        <v>64</v>
      </c>
      <c r="E155" s="148"/>
      <c r="F155" s="149">
        <v>549.96</v>
      </c>
      <c r="G155" s="150"/>
      <c r="H155" s="150"/>
      <c r="I155" s="150"/>
      <c r="J155" s="151">
        <f t="shared" si="32"/>
        <v>0</v>
      </c>
      <c r="K155" s="150"/>
      <c r="L155" s="150">
        <f t="shared" si="33"/>
        <v>0</v>
      </c>
      <c r="M155" s="150">
        <f t="shared" si="34"/>
        <v>0</v>
      </c>
      <c r="N155" s="150"/>
      <c r="O155" s="150"/>
      <c r="P155" s="150"/>
      <c r="Q155" s="150"/>
      <c r="R155" s="79">
        <f t="shared" si="16"/>
        <v>0</v>
      </c>
      <c r="S155" s="79">
        <f t="shared" si="17"/>
        <v>0</v>
      </c>
    </row>
    <row r="156" spans="1:19" s="83" customFormat="1" ht="75" customHeight="1" x14ac:dyDescent="0.2">
      <c r="A156" s="144">
        <v>122</v>
      </c>
      <c r="B156" s="145" t="s">
        <v>127</v>
      </c>
      <c r="C156" s="146" t="s">
        <v>343</v>
      </c>
      <c r="D156" s="147" t="s">
        <v>64</v>
      </c>
      <c r="E156" s="148"/>
      <c r="F156" s="149">
        <v>488.59</v>
      </c>
      <c r="G156" s="150"/>
      <c r="H156" s="150"/>
      <c r="I156" s="150"/>
      <c r="J156" s="151">
        <f t="shared" si="32"/>
        <v>0</v>
      </c>
      <c r="K156" s="150"/>
      <c r="L156" s="150">
        <f t="shared" si="33"/>
        <v>0</v>
      </c>
      <c r="M156" s="150">
        <f t="shared" si="34"/>
        <v>0</v>
      </c>
      <c r="N156" s="150"/>
      <c r="O156" s="150"/>
      <c r="P156" s="150"/>
      <c r="Q156" s="150"/>
      <c r="R156" s="79">
        <f t="shared" si="16"/>
        <v>0</v>
      </c>
      <c r="S156" s="79">
        <f t="shared" si="17"/>
        <v>0</v>
      </c>
    </row>
    <row r="157" spans="1:19" s="83" customFormat="1" ht="75" customHeight="1" x14ac:dyDescent="0.2">
      <c r="A157" s="144">
        <v>123</v>
      </c>
      <c r="B157" s="145" t="s">
        <v>128</v>
      </c>
      <c r="C157" s="146" t="s">
        <v>344</v>
      </c>
      <c r="D157" s="147" t="s">
        <v>64</v>
      </c>
      <c r="E157" s="148"/>
      <c r="F157" s="149">
        <v>719.42</v>
      </c>
      <c r="G157" s="150"/>
      <c r="H157" s="150"/>
      <c r="I157" s="150"/>
      <c r="J157" s="151">
        <f t="shared" si="32"/>
        <v>0</v>
      </c>
      <c r="K157" s="150"/>
      <c r="L157" s="150">
        <f t="shared" si="33"/>
        <v>0</v>
      </c>
      <c r="M157" s="150">
        <f t="shared" si="34"/>
        <v>0</v>
      </c>
      <c r="N157" s="150"/>
      <c r="O157" s="150"/>
      <c r="P157" s="150"/>
      <c r="Q157" s="150"/>
      <c r="R157" s="79">
        <f t="shared" ref="R157:R173" si="35">(K157+M157)*68%</f>
        <v>0</v>
      </c>
      <c r="S157" s="79">
        <f t="shared" ref="S157:S173" si="36">(K157+M157)*36%</f>
        <v>0</v>
      </c>
    </row>
    <row r="158" spans="1:19" s="83" customFormat="1" ht="75" customHeight="1" x14ac:dyDescent="0.2">
      <c r="A158" s="144">
        <v>124</v>
      </c>
      <c r="B158" s="145" t="s">
        <v>129</v>
      </c>
      <c r="C158" s="146" t="s">
        <v>345</v>
      </c>
      <c r="D158" s="147" t="s">
        <v>64</v>
      </c>
      <c r="E158" s="148"/>
      <c r="F158" s="149">
        <v>529.79999999999995</v>
      </c>
      <c r="G158" s="150"/>
      <c r="H158" s="150"/>
      <c r="I158" s="150"/>
      <c r="J158" s="151">
        <f t="shared" si="32"/>
        <v>0</v>
      </c>
      <c r="K158" s="150"/>
      <c r="L158" s="150">
        <f t="shared" si="33"/>
        <v>0</v>
      </c>
      <c r="M158" s="150">
        <f t="shared" si="34"/>
        <v>0</v>
      </c>
      <c r="N158" s="150"/>
      <c r="O158" s="150"/>
      <c r="P158" s="150"/>
      <c r="Q158" s="150"/>
      <c r="R158" s="79">
        <f t="shared" si="35"/>
        <v>0</v>
      </c>
      <c r="S158" s="79">
        <f t="shared" si="36"/>
        <v>0</v>
      </c>
    </row>
    <row r="159" spans="1:19" ht="75" customHeight="1" x14ac:dyDescent="0.2">
      <c r="A159" s="144">
        <v>125</v>
      </c>
      <c r="B159" s="145" t="s">
        <v>130</v>
      </c>
      <c r="C159" s="146" t="s">
        <v>346</v>
      </c>
      <c r="D159" s="147" t="s">
        <v>64</v>
      </c>
      <c r="E159" s="148"/>
      <c r="F159" s="149">
        <v>600.97</v>
      </c>
      <c r="G159" s="150"/>
      <c r="H159" s="150"/>
      <c r="I159" s="150"/>
      <c r="J159" s="151">
        <f t="shared" si="32"/>
        <v>0</v>
      </c>
      <c r="K159" s="150"/>
      <c r="L159" s="150">
        <f t="shared" si="33"/>
        <v>0</v>
      </c>
      <c r="M159" s="150">
        <f t="shared" si="34"/>
        <v>0</v>
      </c>
      <c r="N159" s="150"/>
      <c r="O159" s="150"/>
      <c r="P159" s="150"/>
      <c r="Q159" s="150"/>
      <c r="R159" s="79">
        <f t="shared" si="35"/>
        <v>0</v>
      </c>
      <c r="S159" s="79">
        <f t="shared" si="36"/>
        <v>0</v>
      </c>
    </row>
    <row r="160" spans="1:19" s="83" customFormat="1" ht="75" customHeight="1" x14ac:dyDescent="0.2">
      <c r="A160" s="144">
        <v>126</v>
      </c>
      <c r="B160" s="145" t="s">
        <v>131</v>
      </c>
      <c r="C160" s="146" t="s">
        <v>347</v>
      </c>
      <c r="D160" s="147" t="s">
        <v>64</v>
      </c>
      <c r="E160" s="148"/>
      <c r="F160" s="149">
        <v>731.08</v>
      </c>
      <c r="G160" s="150"/>
      <c r="H160" s="150"/>
      <c r="I160" s="150"/>
      <c r="J160" s="151">
        <f t="shared" si="32"/>
        <v>0</v>
      </c>
      <c r="K160" s="150"/>
      <c r="L160" s="150">
        <f t="shared" si="33"/>
        <v>0</v>
      </c>
      <c r="M160" s="150">
        <f t="shared" si="34"/>
        <v>0</v>
      </c>
      <c r="N160" s="150"/>
      <c r="O160" s="150"/>
      <c r="P160" s="150"/>
      <c r="Q160" s="150"/>
      <c r="R160" s="79">
        <f t="shared" si="35"/>
        <v>0</v>
      </c>
      <c r="S160" s="79">
        <f t="shared" si="36"/>
        <v>0</v>
      </c>
    </row>
    <row r="161" spans="1:19" s="83" customFormat="1" ht="75" customHeight="1" x14ac:dyDescent="0.2">
      <c r="A161" s="144">
        <v>127</v>
      </c>
      <c r="B161" s="145" t="s">
        <v>132</v>
      </c>
      <c r="C161" s="146" t="s">
        <v>348</v>
      </c>
      <c r="D161" s="147" t="s">
        <v>64</v>
      </c>
      <c r="E161" s="148"/>
      <c r="F161" s="149">
        <v>597.1</v>
      </c>
      <c r="G161" s="150"/>
      <c r="H161" s="150"/>
      <c r="I161" s="150"/>
      <c r="J161" s="151">
        <f t="shared" si="32"/>
        <v>0</v>
      </c>
      <c r="K161" s="150"/>
      <c r="L161" s="150">
        <f t="shared" si="33"/>
        <v>0</v>
      </c>
      <c r="M161" s="150">
        <f t="shared" si="34"/>
        <v>0</v>
      </c>
      <c r="N161" s="150"/>
      <c r="O161" s="150"/>
      <c r="P161" s="150"/>
      <c r="Q161" s="150"/>
      <c r="R161" s="79">
        <f t="shared" si="35"/>
        <v>0</v>
      </c>
      <c r="S161" s="79">
        <f t="shared" si="36"/>
        <v>0</v>
      </c>
    </row>
    <row r="162" spans="1:19" s="83" customFormat="1" ht="75" customHeight="1" x14ac:dyDescent="0.2">
      <c r="A162" s="144">
        <v>128</v>
      </c>
      <c r="B162" s="145" t="s">
        <v>133</v>
      </c>
      <c r="C162" s="146" t="s">
        <v>349</v>
      </c>
      <c r="D162" s="147" t="s">
        <v>64</v>
      </c>
      <c r="E162" s="148"/>
      <c r="F162" s="149">
        <v>466.99</v>
      </c>
      <c r="G162" s="150"/>
      <c r="H162" s="150"/>
      <c r="I162" s="150"/>
      <c r="J162" s="151">
        <f t="shared" si="32"/>
        <v>0</v>
      </c>
      <c r="K162" s="150"/>
      <c r="L162" s="150">
        <f t="shared" si="33"/>
        <v>0</v>
      </c>
      <c r="M162" s="150">
        <f t="shared" si="34"/>
        <v>0</v>
      </c>
      <c r="N162" s="150"/>
      <c r="O162" s="150"/>
      <c r="P162" s="150"/>
      <c r="Q162" s="150"/>
      <c r="R162" s="79">
        <f t="shared" si="35"/>
        <v>0</v>
      </c>
      <c r="S162" s="79">
        <f t="shared" si="36"/>
        <v>0</v>
      </c>
    </row>
    <row r="163" spans="1:19" s="83" customFormat="1" ht="75" customHeight="1" x14ac:dyDescent="0.2">
      <c r="A163" s="144">
        <v>129</v>
      </c>
      <c r="B163" s="145" t="s">
        <v>134</v>
      </c>
      <c r="C163" s="146" t="s">
        <v>350</v>
      </c>
      <c r="D163" s="147" t="s">
        <v>64</v>
      </c>
      <c r="E163" s="148"/>
      <c r="F163" s="149">
        <v>3027.32</v>
      </c>
      <c r="G163" s="150"/>
      <c r="H163" s="150"/>
      <c r="I163" s="150"/>
      <c r="J163" s="151">
        <f t="shared" si="32"/>
        <v>0</v>
      </c>
      <c r="K163" s="150"/>
      <c r="L163" s="150">
        <f t="shared" si="33"/>
        <v>0</v>
      </c>
      <c r="M163" s="150">
        <f t="shared" si="34"/>
        <v>0</v>
      </c>
      <c r="N163" s="150"/>
      <c r="O163" s="150"/>
      <c r="P163" s="150"/>
      <c r="Q163" s="150"/>
      <c r="R163" s="79">
        <f t="shared" si="35"/>
        <v>0</v>
      </c>
      <c r="S163" s="79">
        <f t="shared" si="36"/>
        <v>0</v>
      </c>
    </row>
    <row r="164" spans="1:19" s="83" customFormat="1" ht="75" customHeight="1" x14ac:dyDescent="0.2">
      <c r="A164" s="144">
        <v>130</v>
      </c>
      <c r="B164" s="145" t="s">
        <v>235</v>
      </c>
      <c r="C164" s="146" t="s">
        <v>351</v>
      </c>
      <c r="D164" s="147" t="s">
        <v>64</v>
      </c>
      <c r="E164" s="148"/>
      <c r="F164" s="149">
        <v>3399.17</v>
      </c>
      <c r="G164" s="150"/>
      <c r="H164" s="150"/>
      <c r="I164" s="150"/>
      <c r="J164" s="151">
        <f t="shared" si="32"/>
        <v>0</v>
      </c>
      <c r="K164" s="150"/>
      <c r="L164" s="150">
        <f t="shared" si="33"/>
        <v>0</v>
      </c>
      <c r="M164" s="150">
        <f t="shared" si="34"/>
        <v>0</v>
      </c>
      <c r="N164" s="150"/>
      <c r="O164" s="150"/>
      <c r="P164" s="150"/>
      <c r="Q164" s="150"/>
      <c r="R164" s="79">
        <f t="shared" si="35"/>
        <v>0</v>
      </c>
      <c r="S164" s="79">
        <f t="shared" si="36"/>
        <v>0</v>
      </c>
    </row>
    <row r="165" spans="1:19" s="83" customFormat="1" ht="75" customHeight="1" x14ac:dyDescent="0.2">
      <c r="A165" s="144">
        <v>131</v>
      </c>
      <c r="B165" s="145" t="s">
        <v>236</v>
      </c>
      <c r="C165" s="146" t="s">
        <v>352</v>
      </c>
      <c r="D165" s="147" t="s">
        <v>64</v>
      </c>
      <c r="E165" s="148"/>
      <c r="F165" s="149">
        <v>2047.69</v>
      </c>
      <c r="G165" s="150"/>
      <c r="H165" s="150"/>
      <c r="I165" s="150"/>
      <c r="J165" s="151">
        <f t="shared" si="32"/>
        <v>0</v>
      </c>
      <c r="K165" s="150"/>
      <c r="L165" s="150">
        <f t="shared" si="33"/>
        <v>0</v>
      </c>
      <c r="M165" s="150">
        <f t="shared" si="34"/>
        <v>0</v>
      </c>
      <c r="N165" s="150"/>
      <c r="O165" s="150"/>
      <c r="P165" s="150"/>
      <c r="Q165" s="150"/>
      <c r="R165" s="79">
        <f t="shared" si="35"/>
        <v>0</v>
      </c>
      <c r="S165" s="79">
        <f t="shared" si="36"/>
        <v>0</v>
      </c>
    </row>
    <row r="166" spans="1:19" s="90" customFormat="1" ht="75" customHeight="1" x14ac:dyDescent="0.2">
      <c r="A166" s="144">
        <v>132</v>
      </c>
      <c r="B166" s="145" t="s">
        <v>135</v>
      </c>
      <c r="C166" s="146" t="s">
        <v>353</v>
      </c>
      <c r="D166" s="147" t="s">
        <v>72</v>
      </c>
      <c r="E166" s="148"/>
      <c r="F166" s="149">
        <v>5064.9799999999996</v>
      </c>
      <c r="G166" s="150"/>
      <c r="H166" s="150"/>
      <c r="I166" s="150"/>
      <c r="J166" s="151">
        <f t="shared" si="32"/>
        <v>0</v>
      </c>
      <c r="K166" s="150"/>
      <c r="L166" s="150">
        <f t="shared" si="33"/>
        <v>0</v>
      </c>
      <c r="M166" s="150">
        <f t="shared" si="34"/>
        <v>0</v>
      </c>
      <c r="N166" s="150"/>
      <c r="O166" s="150"/>
      <c r="P166" s="150"/>
      <c r="Q166" s="150"/>
      <c r="R166" s="79">
        <f t="shared" si="35"/>
        <v>0</v>
      </c>
      <c r="S166" s="79">
        <f t="shared" si="36"/>
        <v>0</v>
      </c>
    </row>
    <row r="167" spans="1:19" s="90" customFormat="1" ht="75" customHeight="1" x14ac:dyDescent="0.2">
      <c r="A167" s="144">
        <v>133</v>
      </c>
      <c r="B167" s="145" t="s">
        <v>237</v>
      </c>
      <c r="C167" s="146" t="s">
        <v>354</v>
      </c>
      <c r="D167" s="147" t="s">
        <v>72</v>
      </c>
      <c r="E167" s="148"/>
      <c r="F167" s="149">
        <v>44431.06</v>
      </c>
      <c r="G167" s="150"/>
      <c r="H167" s="150"/>
      <c r="I167" s="150"/>
      <c r="J167" s="151">
        <f t="shared" si="32"/>
        <v>0</v>
      </c>
      <c r="K167" s="150"/>
      <c r="L167" s="150">
        <f t="shared" si="33"/>
        <v>0</v>
      </c>
      <c r="M167" s="150">
        <f t="shared" si="34"/>
        <v>0</v>
      </c>
      <c r="N167" s="150"/>
      <c r="O167" s="150"/>
      <c r="P167" s="150"/>
      <c r="Q167" s="150"/>
      <c r="R167" s="79">
        <f t="shared" si="35"/>
        <v>0</v>
      </c>
      <c r="S167" s="79">
        <f t="shared" si="36"/>
        <v>0</v>
      </c>
    </row>
    <row r="168" spans="1:19" s="90" customFormat="1" ht="75" customHeight="1" x14ac:dyDescent="0.2">
      <c r="A168" s="144">
        <v>134</v>
      </c>
      <c r="B168" s="145" t="s">
        <v>238</v>
      </c>
      <c r="C168" s="146" t="s">
        <v>355</v>
      </c>
      <c r="D168" s="147" t="s">
        <v>191</v>
      </c>
      <c r="E168" s="148"/>
      <c r="F168" s="149">
        <v>252.52</v>
      </c>
      <c r="G168" s="150"/>
      <c r="H168" s="150"/>
      <c r="I168" s="150"/>
      <c r="J168" s="151">
        <f t="shared" si="32"/>
        <v>0</v>
      </c>
      <c r="K168" s="150"/>
      <c r="L168" s="150">
        <f t="shared" si="33"/>
        <v>0</v>
      </c>
      <c r="M168" s="150">
        <f t="shared" si="34"/>
        <v>0</v>
      </c>
      <c r="N168" s="150"/>
      <c r="O168" s="150"/>
      <c r="P168" s="150"/>
      <c r="Q168" s="150"/>
      <c r="R168" s="79">
        <f t="shared" si="35"/>
        <v>0</v>
      </c>
      <c r="S168" s="79">
        <f t="shared" si="36"/>
        <v>0</v>
      </c>
    </row>
    <row r="169" spans="1:19" s="90" customFormat="1" ht="75" customHeight="1" x14ac:dyDescent="0.2">
      <c r="A169" s="144">
        <v>135</v>
      </c>
      <c r="B169" s="145" t="s">
        <v>239</v>
      </c>
      <c r="C169" s="146" t="s">
        <v>356</v>
      </c>
      <c r="D169" s="147" t="s">
        <v>64</v>
      </c>
      <c r="E169" s="148"/>
      <c r="F169" s="149">
        <v>1308.6099999999999</v>
      </c>
      <c r="G169" s="150"/>
      <c r="H169" s="150"/>
      <c r="I169" s="150"/>
      <c r="J169" s="151">
        <f t="shared" si="32"/>
        <v>0</v>
      </c>
      <c r="K169" s="150"/>
      <c r="L169" s="150">
        <f t="shared" si="33"/>
        <v>0</v>
      </c>
      <c r="M169" s="150">
        <f t="shared" si="34"/>
        <v>0</v>
      </c>
      <c r="N169" s="150"/>
      <c r="O169" s="150"/>
      <c r="P169" s="150"/>
      <c r="Q169" s="150"/>
      <c r="R169" s="79">
        <f t="shared" si="35"/>
        <v>0</v>
      </c>
      <c r="S169" s="79">
        <f t="shared" si="36"/>
        <v>0</v>
      </c>
    </row>
    <row r="170" spans="1:19" s="90" customFormat="1" ht="75" customHeight="1" x14ac:dyDescent="0.2">
      <c r="A170" s="144">
        <v>136</v>
      </c>
      <c r="B170" s="145" t="s">
        <v>240</v>
      </c>
      <c r="C170" s="146" t="s">
        <v>357</v>
      </c>
      <c r="D170" s="147" t="s">
        <v>64</v>
      </c>
      <c r="E170" s="148"/>
      <c r="F170" s="149">
        <v>2160.5</v>
      </c>
      <c r="G170" s="150"/>
      <c r="H170" s="150"/>
      <c r="I170" s="150"/>
      <c r="J170" s="151">
        <f t="shared" si="32"/>
        <v>0</v>
      </c>
      <c r="K170" s="150"/>
      <c r="L170" s="150">
        <f t="shared" si="33"/>
        <v>0</v>
      </c>
      <c r="M170" s="150">
        <f t="shared" si="34"/>
        <v>0</v>
      </c>
      <c r="N170" s="150"/>
      <c r="O170" s="150"/>
      <c r="P170" s="150"/>
      <c r="Q170" s="150"/>
      <c r="R170" s="79">
        <f t="shared" si="35"/>
        <v>0</v>
      </c>
      <c r="S170" s="79">
        <f t="shared" si="36"/>
        <v>0</v>
      </c>
    </row>
    <row r="171" spans="1:19" s="90" customFormat="1" ht="75" customHeight="1" x14ac:dyDescent="0.2">
      <c r="A171" s="144">
        <v>137</v>
      </c>
      <c r="B171" s="145" t="s">
        <v>241</v>
      </c>
      <c r="C171" s="146" t="s">
        <v>358</v>
      </c>
      <c r="D171" s="147" t="s">
        <v>72</v>
      </c>
      <c r="E171" s="148"/>
      <c r="F171" s="149">
        <v>42159.63</v>
      </c>
      <c r="G171" s="150"/>
      <c r="H171" s="150"/>
      <c r="I171" s="150"/>
      <c r="J171" s="151">
        <f t="shared" si="32"/>
        <v>0</v>
      </c>
      <c r="K171" s="150"/>
      <c r="L171" s="150">
        <f t="shared" si="33"/>
        <v>0</v>
      </c>
      <c r="M171" s="150">
        <f t="shared" si="34"/>
        <v>0</v>
      </c>
      <c r="N171" s="150"/>
      <c r="O171" s="150"/>
      <c r="P171" s="150"/>
      <c r="Q171" s="150"/>
      <c r="R171" s="79">
        <f t="shared" si="35"/>
        <v>0</v>
      </c>
      <c r="S171" s="79">
        <f t="shared" si="36"/>
        <v>0</v>
      </c>
    </row>
    <row r="172" spans="1:19" ht="65.099999999999994" customHeight="1" x14ac:dyDescent="0.2">
      <c r="A172" s="91"/>
      <c r="B172" s="94"/>
      <c r="C172" s="93"/>
      <c r="D172" s="92"/>
      <c r="E172" s="77"/>
      <c r="F172" s="96"/>
      <c r="G172" s="96"/>
      <c r="H172" s="96"/>
      <c r="I172" s="96"/>
      <c r="J172" s="151">
        <f t="shared" si="32"/>
        <v>0</v>
      </c>
      <c r="K172" s="99">
        <f t="shared" ref="K157:K173" si="37">E172*G172</f>
        <v>0</v>
      </c>
      <c r="L172" s="150">
        <f t="shared" si="33"/>
        <v>0</v>
      </c>
      <c r="M172" s="150">
        <f t="shared" si="34"/>
        <v>0</v>
      </c>
      <c r="N172" s="95"/>
      <c r="O172" s="95"/>
      <c r="P172" s="95"/>
      <c r="Q172" s="95"/>
      <c r="R172" s="79">
        <f t="shared" si="35"/>
        <v>0</v>
      </c>
      <c r="S172" s="79">
        <f t="shared" si="36"/>
        <v>0</v>
      </c>
    </row>
    <row r="173" spans="1:19" ht="65.099999999999994" customHeight="1" x14ac:dyDescent="0.2">
      <c r="A173" s="91"/>
      <c r="B173" s="94"/>
      <c r="C173" s="93"/>
      <c r="D173" s="92"/>
      <c r="E173" s="77"/>
      <c r="F173" s="96"/>
      <c r="G173" s="96"/>
      <c r="H173" s="96"/>
      <c r="I173" s="96"/>
      <c r="J173" s="151">
        <f t="shared" si="32"/>
        <v>0</v>
      </c>
      <c r="K173" s="99">
        <f t="shared" si="37"/>
        <v>0</v>
      </c>
      <c r="L173" s="150">
        <f t="shared" si="33"/>
        <v>0</v>
      </c>
      <c r="M173" s="150">
        <f t="shared" si="34"/>
        <v>0</v>
      </c>
      <c r="N173" s="95"/>
      <c r="O173" s="95"/>
      <c r="P173" s="95"/>
      <c r="Q173" s="95"/>
      <c r="R173" s="79">
        <f t="shared" si="35"/>
        <v>0</v>
      </c>
      <c r="S173" s="79">
        <f t="shared" si="36"/>
        <v>0</v>
      </c>
    </row>
    <row r="174" spans="1:19" x14ac:dyDescent="0.2">
      <c r="A174" s="124" t="s">
        <v>40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6"/>
      <c r="R174" s="78"/>
      <c r="S174" s="78"/>
    </row>
    <row r="175" spans="1:19" ht="15" customHeight="1" x14ac:dyDescent="0.2">
      <c r="A175" s="127" t="s">
        <v>41</v>
      </c>
      <c r="B175" s="128"/>
      <c r="C175" s="128"/>
      <c r="D175" s="128"/>
      <c r="E175" s="128"/>
      <c r="F175" s="128"/>
      <c r="G175" s="128"/>
      <c r="H175" s="128"/>
      <c r="I175" s="129"/>
      <c r="J175" s="79">
        <f>SUM(J28:J173)</f>
        <v>14456.23</v>
      </c>
      <c r="K175" s="79">
        <f t="shared" ref="K175:S175" si="38">SUM(K28:K173)</f>
        <v>14456.23</v>
      </c>
      <c r="L175" s="79">
        <f t="shared" si="38"/>
        <v>0</v>
      </c>
      <c r="M175" s="79">
        <f t="shared" si="38"/>
        <v>0</v>
      </c>
      <c r="N175" s="79">
        <f t="shared" si="38"/>
        <v>24117.460000000003</v>
      </c>
      <c r="O175" s="79">
        <f t="shared" si="38"/>
        <v>24117.460000000003</v>
      </c>
      <c r="P175" s="79">
        <f t="shared" si="38"/>
        <v>1340.29</v>
      </c>
      <c r="Q175" s="79">
        <f t="shared" si="38"/>
        <v>1340.3</v>
      </c>
      <c r="R175" s="79">
        <f t="shared" si="38"/>
        <v>9830.2363999999998</v>
      </c>
      <c r="S175" s="79">
        <f t="shared" si="38"/>
        <v>5204.2428</v>
      </c>
    </row>
    <row r="176" spans="1:19" ht="15" customHeight="1" x14ac:dyDescent="0.2">
      <c r="A176" s="127" t="s">
        <v>42</v>
      </c>
      <c r="B176" s="128"/>
      <c r="C176" s="128"/>
      <c r="D176" s="128"/>
      <c r="E176" s="128"/>
      <c r="F176" s="128"/>
      <c r="G176" s="128"/>
      <c r="H176" s="128"/>
      <c r="I176" s="129"/>
      <c r="J176" s="79">
        <f>R175</f>
        <v>9830.2363999999998</v>
      </c>
      <c r="K176" s="95"/>
      <c r="L176" s="95"/>
      <c r="M176" s="95"/>
      <c r="N176" s="95"/>
      <c r="O176" s="95"/>
      <c r="P176" s="95"/>
      <c r="Q176" s="95"/>
      <c r="R176" s="78"/>
      <c r="S176" s="78"/>
    </row>
    <row r="177" spans="1:19" ht="15" customHeight="1" x14ac:dyDescent="0.2">
      <c r="A177" s="127" t="s">
        <v>43</v>
      </c>
      <c r="B177" s="128"/>
      <c r="C177" s="128"/>
      <c r="D177" s="128"/>
      <c r="E177" s="128"/>
      <c r="F177" s="128"/>
      <c r="G177" s="128"/>
      <c r="H177" s="128"/>
      <c r="I177" s="129"/>
      <c r="J177" s="79">
        <f>S175</f>
        <v>5204.2428</v>
      </c>
      <c r="K177" s="95"/>
      <c r="L177" s="95"/>
      <c r="M177" s="95"/>
      <c r="N177" s="95"/>
      <c r="O177" s="95"/>
      <c r="P177" s="95"/>
      <c r="Q177" s="95"/>
      <c r="R177" s="78"/>
      <c r="S177" s="78"/>
    </row>
    <row r="178" spans="1:19" ht="15" customHeight="1" x14ac:dyDescent="0.2">
      <c r="A178" s="137" t="s">
        <v>44</v>
      </c>
      <c r="B178" s="138"/>
      <c r="C178" s="138"/>
      <c r="D178" s="138"/>
      <c r="E178" s="138"/>
      <c r="F178" s="138"/>
      <c r="G178" s="138"/>
      <c r="H178" s="138"/>
      <c r="I178" s="139"/>
      <c r="J178" s="80"/>
      <c r="K178" s="95"/>
      <c r="L178" s="95"/>
      <c r="M178" s="95"/>
      <c r="N178" s="95"/>
      <c r="O178" s="95"/>
      <c r="P178" s="95"/>
      <c r="Q178" s="95"/>
      <c r="R178" s="78"/>
      <c r="S178" s="78"/>
    </row>
    <row r="179" spans="1:19" ht="15" customHeight="1" x14ac:dyDescent="0.2">
      <c r="A179" s="127" t="s">
        <v>45</v>
      </c>
      <c r="B179" s="128"/>
      <c r="C179" s="128"/>
      <c r="D179" s="128"/>
      <c r="E179" s="128"/>
      <c r="F179" s="128"/>
      <c r="G179" s="128"/>
      <c r="H179" s="128"/>
      <c r="I179" s="129"/>
      <c r="J179" s="79">
        <f>J175+J176+J177</f>
        <v>29490.709199999998</v>
      </c>
      <c r="K179" s="95"/>
      <c r="L179" s="95"/>
      <c r="M179" s="95"/>
      <c r="N179" s="95"/>
      <c r="O179" s="96">
        <f>O175</f>
        <v>24117.460000000003</v>
      </c>
      <c r="P179" s="95"/>
      <c r="Q179" s="79">
        <f>Q175</f>
        <v>1340.3</v>
      </c>
      <c r="R179" s="78"/>
      <c r="S179" s="78"/>
    </row>
    <row r="180" spans="1:19" ht="15" customHeight="1" x14ac:dyDescent="0.2">
      <c r="A180" s="127" t="s">
        <v>46</v>
      </c>
      <c r="B180" s="128"/>
      <c r="C180" s="128"/>
      <c r="D180" s="128"/>
      <c r="E180" s="128"/>
      <c r="F180" s="128"/>
      <c r="G180" s="128"/>
      <c r="H180" s="128"/>
      <c r="I180" s="129"/>
      <c r="J180" s="80"/>
      <c r="K180" s="95"/>
      <c r="L180" s="95"/>
      <c r="M180" s="95"/>
      <c r="N180" s="95"/>
      <c r="O180" s="95"/>
      <c r="P180" s="95"/>
      <c r="Q180" s="95"/>
      <c r="R180" s="78"/>
      <c r="S180" s="78"/>
    </row>
    <row r="181" spans="1:19" s="98" customFormat="1" ht="15" customHeight="1" x14ac:dyDescent="0.2">
      <c r="A181" s="140" t="s">
        <v>136</v>
      </c>
      <c r="B181" s="133"/>
      <c r="C181" s="133"/>
      <c r="D181" s="133"/>
      <c r="E181" s="133"/>
      <c r="F181" s="133"/>
      <c r="G181" s="133"/>
      <c r="H181" s="133"/>
      <c r="I181" s="133"/>
      <c r="J181" s="79">
        <f>SUM(J130:J173)</f>
        <v>0</v>
      </c>
      <c r="K181" s="100"/>
      <c r="L181" s="100"/>
      <c r="M181" s="100"/>
      <c r="N181" s="100"/>
      <c r="O181" s="100"/>
      <c r="P181" s="100"/>
      <c r="Q181" s="100"/>
      <c r="R181" s="78"/>
      <c r="S181" s="78"/>
    </row>
    <row r="182" spans="1:19" ht="15" customHeight="1" x14ac:dyDescent="0.2">
      <c r="A182" s="127" t="s">
        <v>47</v>
      </c>
      <c r="B182" s="128"/>
      <c r="C182" s="128"/>
      <c r="D182" s="128"/>
      <c r="E182" s="128"/>
      <c r="F182" s="128"/>
      <c r="G182" s="128"/>
      <c r="H182" s="128"/>
      <c r="I182" s="129"/>
      <c r="J182" s="79">
        <f>L175</f>
        <v>0</v>
      </c>
      <c r="K182" s="95"/>
      <c r="L182" s="95"/>
      <c r="M182" s="95"/>
      <c r="N182" s="95"/>
      <c r="O182" s="95"/>
      <c r="P182" s="95"/>
      <c r="Q182" s="95"/>
      <c r="R182" s="78"/>
      <c r="S182" s="78"/>
    </row>
    <row r="183" spans="1:19" ht="15" customHeight="1" x14ac:dyDescent="0.2">
      <c r="A183" s="127" t="s">
        <v>48</v>
      </c>
      <c r="B183" s="128"/>
      <c r="C183" s="128"/>
      <c r="D183" s="128"/>
      <c r="E183" s="128"/>
      <c r="F183" s="128"/>
      <c r="G183" s="128"/>
      <c r="H183" s="128"/>
      <c r="I183" s="129"/>
      <c r="J183" s="79">
        <f>K175+M175</f>
        <v>14456.23</v>
      </c>
      <c r="K183" s="89"/>
      <c r="L183" s="89"/>
      <c r="M183" s="89"/>
      <c r="N183" s="89"/>
      <c r="O183" s="89"/>
      <c r="P183" s="89"/>
      <c r="Q183" s="89"/>
      <c r="R183" s="78"/>
      <c r="S183" s="78"/>
    </row>
    <row r="184" spans="1:19" ht="15" customHeight="1" x14ac:dyDescent="0.2">
      <c r="A184" s="127" t="s">
        <v>49</v>
      </c>
      <c r="B184" s="128"/>
      <c r="C184" s="128"/>
      <c r="D184" s="128"/>
      <c r="E184" s="128"/>
      <c r="F184" s="128"/>
      <c r="G184" s="128"/>
      <c r="H184" s="128"/>
      <c r="I184" s="129"/>
      <c r="J184" s="79">
        <f>J176</f>
        <v>9830.2363999999998</v>
      </c>
      <c r="K184" s="89"/>
      <c r="L184" s="89"/>
      <c r="M184" s="89"/>
      <c r="N184" s="89"/>
      <c r="O184" s="89"/>
      <c r="P184" s="89"/>
      <c r="Q184" s="89"/>
      <c r="R184" s="78"/>
      <c r="S184" s="78"/>
    </row>
    <row r="185" spans="1:19" ht="15" customHeight="1" x14ac:dyDescent="0.2">
      <c r="A185" s="127" t="s">
        <v>50</v>
      </c>
      <c r="B185" s="128"/>
      <c r="C185" s="128"/>
      <c r="D185" s="128"/>
      <c r="E185" s="128"/>
      <c r="F185" s="128"/>
      <c r="G185" s="128"/>
      <c r="H185" s="128"/>
      <c r="I185" s="129"/>
      <c r="J185" s="79">
        <f>J177</f>
        <v>5204.2428</v>
      </c>
      <c r="K185" s="89"/>
      <c r="L185" s="89"/>
      <c r="M185" s="89"/>
      <c r="N185" s="89"/>
      <c r="O185" s="89"/>
      <c r="P185" s="89"/>
      <c r="Q185" s="89"/>
      <c r="R185" s="78"/>
      <c r="S185" s="78"/>
    </row>
    <row r="186" spans="1:19" ht="15" customHeight="1" x14ac:dyDescent="0.2">
      <c r="A186" s="127" t="s">
        <v>51</v>
      </c>
      <c r="B186" s="128"/>
      <c r="C186" s="128"/>
      <c r="D186" s="128"/>
      <c r="E186" s="128"/>
      <c r="F186" s="128"/>
      <c r="G186" s="128"/>
      <c r="H186" s="128"/>
      <c r="I186" s="129"/>
      <c r="J186" s="79">
        <f>J179*1%</f>
        <v>294.90709199999998</v>
      </c>
      <c r="K186" s="89"/>
      <c r="L186" s="89"/>
      <c r="M186" s="89"/>
      <c r="N186" s="89"/>
      <c r="O186" s="89"/>
      <c r="P186" s="89"/>
      <c r="Q186" s="89"/>
      <c r="R186" s="78"/>
      <c r="S186" s="78"/>
    </row>
    <row r="187" spans="1:19" ht="15" customHeight="1" x14ac:dyDescent="0.2">
      <c r="A187" s="137" t="s">
        <v>52</v>
      </c>
      <c r="B187" s="138"/>
      <c r="C187" s="138"/>
      <c r="D187" s="138"/>
      <c r="E187" s="138"/>
      <c r="F187" s="138"/>
      <c r="G187" s="138"/>
      <c r="H187" s="138"/>
      <c r="I187" s="139"/>
      <c r="J187" s="81">
        <f>J179+J186</f>
        <v>29785.616291999999</v>
      </c>
      <c r="K187" s="89"/>
      <c r="L187" s="89"/>
      <c r="M187" s="89"/>
      <c r="N187" s="89"/>
      <c r="O187" s="89"/>
      <c r="P187" s="89"/>
      <c r="Q187" s="89"/>
      <c r="R187" s="78"/>
      <c r="S187" s="78"/>
    </row>
    <row r="188" spans="1:19" ht="15" customHeight="1" x14ac:dyDescent="0.2">
      <c r="A188" s="127" t="s">
        <v>53</v>
      </c>
      <c r="B188" s="128"/>
      <c r="C188" s="128"/>
      <c r="D188" s="128"/>
      <c r="E188" s="128"/>
      <c r="F188" s="128"/>
      <c r="G188" s="128"/>
      <c r="H188" s="128"/>
      <c r="I188" s="129"/>
      <c r="J188" s="79">
        <f>J187*18%</f>
        <v>5361.4109325599993</v>
      </c>
      <c r="K188" s="89"/>
      <c r="L188" s="89"/>
      <c r="M188" s="89"/>
      <c r="N188" s="89"/>
      <c r="O188" s="89"/>
      <c r="P188" s="89"/>
      <c r="Q188" s="89"/>
      <c r="R188" s="78"/>
      <c r="S188" s="78"/>
    </row>
    <row r="189" spans="1:19" ht="15" customHeight="1" x14ac:dyDescent="0.2">
      <c r="A189" s="137" t="s">
        <v>54</v>
      </c>
      <c r="B189" s="138"/>
      <c r="C189" s="138"/>
      <c r="D189" s="138"/>
      <c r="E189" s="138"/>
      <c r="F189" s="138"/>
      <c r="G189" s="138"/>
      <c r="H189" s="138"/>
      <c r="I189" s="139"/>
      <c r="J189" s="81">
        <f>J187+J188</f>
        <v>35147.027224559999</v>
      </c>
      <c r="K189" s="89"/>
      <c r="L189" s="89"/>
      <c r="M189" s="89"/>
      <c r="N189" s="89"/>
      <c r="O189" s="81">
        <f>O175</f>
        <v>24117.460000000003</v>
      </c>
      <c r="P189" s="89"/>
      <c r="Q189" s="81">
        <f>Q175</f>
        <v>1340.3</v>
      </c>
      <c r="R189" s="78"/>
      <c r="S189" s="78"/>
    </row>
    <row r="190" spans="1:19" x14ac:dyDescent="0.2">
      <c r="A190" s="88"/>
      <c r="B190" s="82"/>
      <c r="C190" s="85"/>
      <c r="D190" s="84"/>
      <c r="E190" s="8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</row>
    <row r="191" spans="1:19" x14ac:dyDescent="0.2">
      <c r="A191" s="88"/>
      <c r="B191" s="82"/>
      <c r="C191" s="85"/>
      <c r="D191" s="84"/>
      <c r="E191" s="8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</row>
    <row r="192" spans="1:19" x14ac:dyDescent="0.2">
      <c r="A192" s="88"/>
      <c r="B192" s="82"/>
      <c r="C192" s="85"/>
      <c r="D192" s="84"/>
      <c r="E192" s="8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</row>
    <row r="193" spans="1:17" x14ac:dyDescent="0.2">
      <c r="A193" s="88"/>
      <c r="B193" s="82"/>
      <c r="C193" s="85"/>
      <c r="D193" s="84"/>
      <c r="E193" s="86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</row>
    <row r="194" spans="1:17" x14ac:dyDescent="0.2">
      <c r="A194" s="88"/>
      <c r="B194" s="82"/>
      <c r="C194" s="85"/>
      <c r="D194" s="84"/>
      <c r="E194" s="86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</row>
    <row r="195" spans="1:17" x14ac:dyDescent="0.2">
      <c r="A195" s="88"/>
      <c r="B195" s="82"/>
      <c r="C195" s="85"/>
      <c r="D195" s="84"/>
      <c r="E195" s="86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</row>
    <row r="196" spans="1:17" x14ac:dyDescent="0.2">
      <c r="A196" s="88"/>
      <c r="B196" s="82"/>
      <c r="C196" s="85"/>
      <c r="D196" s="84"/>
      <c r="E196" s="86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</row>
    <row r="197" spans="1:17" x14ac:dyDescent="0.2">
      <c r="A197" s="88"/>
      <c r="B197" s="82"/>
      <c r="C197" s="85"/>
      <c r="D197" s="84"/>
      <c r="E197" s="86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</row>
    <row r="198" spans="1:17" x14ac:dyDescent="0.2">
      <c r="A198" s="88"/>
      <c r="B198" s="82"/>
      <c r="C198" s="85"/>
      <c r="D198" s="84"/>
      <c r="E198" s="86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</row>
    <row r="199" spans="1:17" x14ac:dyDescent="0.2">
      <c r="A199" s="88"/>
      <c r="B199" s="82"/>
      <c r="C199" s="85"/>
      <c r="D199" s="84"/>
      <c r="E199" s="86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</row>
    <row r="200" spans="1:17" x14ac:dyDescent="0.2">
      <c r="A200" s="88"/>
      <c r="B200" s="82"/>
      <c r="C200" s="85"/>
      <c r="D200" s="84"/>
      <c r="E200" s="86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</row>
    <row r="201" spans="1:17" x14ac:dyDescent="0.2">
      <c r="A201" s="88"/>
      <c r="B201" s="82"/>
      <c r="C201" s="85"/>
      <c r="D201" s="84"/>
      <c r="E201" s="86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</row>
    <row r="202" spans="1:17" x14ac:dyDescent="0.2">
      <c r="A202" s="88"/>
      <c r="B202" s="82"/>
      <c r="C202" s="85"/>
      <c r="D202" s="84"/>
      <c r="E202" s="86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</row>
    <row r="203" spans="1:17" x14ac:dyDescent="0.2">
      <c r="A203" s="88"/>
      <c r="B203" s="82"/>
      <c r="C203" s="85"/>
      <c r="D203" s="84"/>
      <c r="E203" s="86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</row>
    <row r="204" spans="1:17" x14ac:dyDescent="0.2">
      <c r="A204" s="88"/>
      <c r="B204" s="82"/>
      <c r="C204" s="85"/>
      <c r="D204" s="84"/>
      <c r="E204" s="86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</row>
    <row r="205" spans="1:17" x14ac:dyDescent="0.2">
      <c r="A205" s="88"/>
      <c r="B205" s="82"/>
      <c r="C205" s="85"/>
      <c r="D205" s="84"/>
      <c r="E205" s="86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</row>
    <row r="206" spans="1:17" x14ac:dyDescent="0.2">
      <c r="A206" s="88"/>
      <c r="B206" s="82"/>
      <c r="C206" s="85"/>
      <c r="D206" s="84"/>
      <c r="E206" s="86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</row>
    <row r="207" spans="1:17" x14ac:dyDescent="0.2">
      <c r="A207" s="88"/>
      <c r="B207" s="82"/>
      <c r="C207" s="85"/>
      <c r="D207" s="84"/>
      <c r="E207" s="86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1:17" x14ac:dyDescent="0.2">
      <c r="A208" s="88"/>
      <c r="B208" s="82"/>
      <c r="C208" s="85"/>
      <c r="D208" s="84"/>
      <c r="E208" s="86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1:17" x14ac:dyDescent="0.2">
      <c r="A209" s="88"/>
      <c r="B209" s="82"/>
      <c r="C209" s="85"/>
      <c r="D209" s="84"/>
      <c r="E209" s="86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</row>
    <row r="210" spans="1:17" x14ac:dyDescent="0.2">
      <c r="A210" s="88"/>
      <c r="B210" s="82"/>
      <c r="C210" s="85"/>
      <c r="D210" s="84"/>
      <c r="E210" s="86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</row>
    <row r="211" spans="1:17" x14ac:dyDescent="0.2">
      <c r="A211" s="88"/>
      <c r="B211" s="82"/>
      <c r="C211" s="85"/>
      <c r="D211" s="84"/>
      <c r="E211" s="86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1:17" x14ac:dyDescent="0.2">
      <c r="A212" s="88"/>
      <c r="B212" s="82"/>
      <c r="C212" s="85"/>
      <c r="D212" s="84"/>
      <c r="E212" s="86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</row>
    <row r="213" spans="1:17" x14ac:dyDescent="0.2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1:17" x14ac:dyDescent="0.2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x14ac:dyDescent="0.2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1:17" x14ac:dyDescent="0.2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1:17" x14ac:dyDescent="0.2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1:17" x14ac:dyDescent="0.2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x14ac:dyDescent="0.2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x14ac:dyDescent="0.2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17" x14ac:dyDescent="0.2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x14ac:dyDescent="0.2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x14ac:dyDescent="0.2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1:17" x14ac:dyDescent="0.2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x14ac:dyDescent="0.2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x14ac:dyDescent="0.2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x14ac:dyDescent="0.2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x14ac:dyDescent="0.2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x14ac:dyDescent="0.2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x14ac:dyDescent="0.2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x14ac:dyDescent="0.2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x14ac:dyDescent="0.2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x14ac:dyDescent="0.2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x14ac:dyDescent="0.2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x14ac:dyDescent="0.2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x14ac:dyDescent="0.2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x14ac:dyDescent="0.2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x14ac:dyDescent="0.2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x14ac:dyDescent="0.2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x14ac:dyDescent="0.2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x14ac:dyDescent="0.2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x14ac:dyDescent="0.2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x14ac:dyDescent="0.2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x14ac:dyDescent="0.2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x14ac:dyDescent="0.2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x14ac:dyDescent="0.2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x14ac:dyDescent="0.2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x14ac:dyDescent="0.2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x14ac:dyDescent="0.2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x14ac:dyDescent="0.2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x14ac:dyDescent="0.2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x14ac:dyDescent="0.2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x14ac:dyDescent="0.2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x14ac:dyDescent="0.2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x14ac:dyDescent="0.2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x14ac:dyDescent="0.2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x14ac:dyDescent="0.2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x14ac:dyDescent="0.2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x14ac:dyDescent="0.2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x14ac:dyDescent="0.2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x14ac:dyDescent="0.2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x14ac:dyDescent="0.2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x14ac:dyDescent="0.2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x14ac:dyDescent="0.2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x14ac:dyDescent="0.2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x14ac:dyDescent="0.2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x14ac:dyDescent="0.2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x14ac:dyDescent="0.2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x14ac:dyDescent="0.2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x14ac:dyDescent="0.2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x14ac:dyDescent="0.2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x14ac:dyDescent="0.2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x14ac:dyDescent="0.2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x14ac:dyDescent="0.2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x14ac:dyDescent="0.2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x14ac:dyDescent="0.2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x14ac:dyDescent="0.2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x14ac:dyDescent="0.2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x14ac:dyDescent="0.2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x14ac:dyDescent="0.2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x14ac:dyDescent="0.2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x14ac:dyDescent="0.2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x14ac:dyDescent="0.2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x14ac:dyDescent="0.2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x14ac:dyDescent="0.2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x14ac:dyDescent="0.2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x14ac:dyDescent="0.2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x14ac:dyDescent="0.2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x14ac:dyDescent="0.2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x14ac:dyDescent="0.2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x14ac:dyDescent="0.2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x14ac:dyDescent="0.2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x14ac:dyDescent="0.2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x14ac:dyDescent="0.2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x14ac:dyDescent="0.2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x14ac:dyDescent="0.2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x14ac:dyDescent="0.2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x14ac:dyDescent="0.2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x14ac:dyDescent="0.2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x14ac:dyDescent="0.2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x14ac:dyDescent="0.2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x14ac:dyDescent="0.2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x14ac:dyDescent="0.2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x14ac:dyDescent="0.2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x14ac:dyDescent="0.2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x14ac:dyDescent="0.2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x14ac:dyDescent="0.2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x14ac:dyDescent="0.2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x14ac:dyDescent="0.2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x14ac:dyDescent="0.2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x14ac:dyDescent="0.2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x14ac:dyDescent="0.2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x14ac:dyDescent="0.2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x14ac:dyDescent="0.2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x14ac:dyDescent="0.2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x14ac:dyDescent="0.2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x14ac:dyDescent="0.2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x14ac:dyDescent="0.2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x14ac:dyDescent="0.2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x14ac:dyDescent="0.2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x14ac:dyDescent="0.2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x14ac:dyDescent="0.2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x14ac:dyDescent="0.2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x14ac:dyDescent="0.2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x14ac:dyDescent="0.2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x14ac:dyDescent="0.2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x14ac:dyDescent="0.2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x14ac:dyDescent="0.2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x14ac:dyDescent="0.2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x14ac:dyDescent="0.2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x14ac:dyDescent="0.2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x14ac:dyDescent="0.2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x14ac:dyDescent="0.2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x14ac:dyDescent="0.2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x14ac:dyDescent="0.2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x14ac:dyDescent="0.2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x14ac:dyDescent="0.2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x14ac:dyDescent="0.2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x14ac:dyDescent="0.2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x14ac:dyDescent="0.2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x14ac:dyDescent="0.2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x14ac:dyDescent="0.2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x14ac:dyDescent="0.2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x14ac:dyDescent="0.2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x14ac:dyDescent="0.2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x14ac:dyDescent="0.2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x14ac:dyDescent="0.2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x14ac:dyDescent="0.2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x14ac:dyDescent="0.2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x14ac:dyDescent="0.2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x14ac:dyDescent="0.2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x14ac:dyDescent="0.2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x14ac:dyDescent="0.2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x14ac:dyDescent="0.2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x14ac:dyDescent="0.2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x14ac:dyDescent="0.2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x14ac:dyDescent="0.2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x14ac:dyDescent="0.2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x14ac:dyDescent="0.2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x14ac:dyDescent="0.2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x14ac:dyDescent="0.2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x14ac:dyDescent="0.2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x14ac:dyDescent="0.2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x14ac:dyDescent="0.2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x14ac:dyDescent="0.2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x14ac:dyDescent="0.2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x14ac:dyDescent="0.2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x14ac:dyDescent="0.2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x14ac:dyDescent="0.2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x14ac:dyDescent="0.2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x14ac:dyDescent="0.2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x14ac:dyDescent="0.2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x14ac:dyDescent="0.2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x14ac:dyDescent="0.2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x14ac:dyDescent="0.2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x14ac:dyDescent="0.2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x14ac:dyDescent="0.2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x14ac:dyDescent="0.2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x14ac:dyDescent="0.2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x14ac:dyDescent="0.2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x14ac:dyDescent="0.2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x14ac:dyDescent="0.2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x14ac:dyDescent="0.2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x14ac:dyDescent="0.2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x14ac:dyDescent="0.2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x14ac:dyDescent="0.2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x14ac:dyDescent="0.2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x14ac:dyDescent="0.2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x14ac:dyDescent="0.2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x14ac:dyDescent="0.2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x14ac:dyDescent="0.2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x14ac:dyDescent="0.2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x14ac:dyDescent="0.2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x14ac:dyDescent="0.2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x14ac:dyDescent="0.2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x14ac:dyDescent="0.2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x14ac:dyDescent="0.2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x14ac:dyDescent="0.2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x14ac:dyDescent="0.2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x14ac:dyDescent="0.2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x14ac:dyDescent="0.2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x14ac:dyDescent="0.2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x14ac:dyDescent="0.2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x14ac:dyDescent="0.2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x14ac:dyDescent="0.2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x14ac:dyDescent="0.2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x14ac:dyDescent="0.2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x14ac:dyDescent="0.2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x14ac:dyDescent="0.2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x14ac:dyDescent="0.2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x14ac:dyDescent="0.2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x14ac:dyDescent="0.2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x14ac:dyDescent="0.2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x14ac:dyDescent="0.2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x14ac:dyDescent="0.2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x14ac:dyDescent="0.2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x14ac:dyDescent="0.2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x14ac:dyDescent="0.2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x14ac:dyDescent="0.2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x14ac:dyDescent="0.2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x14ac:dyDescent="0.2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x14ac:dyDescent="0.2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x14ac:dyDescent="0.2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x14ac:dyDescent="0.2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x14ac:dyDescent="0.2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x14ac:dyDescent="0.2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x14ac:dyDescent="0.2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x14ac:dyDescent="0.2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x14ac:dyDescent="0.2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x14ac:dyDescent="0.2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x14ac:dyDescent="0.2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x14ac:dyDescent="0.2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x14ac:dyDescent="0.2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x14ac:dyDescent="0.2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x14ac:dyDescent="0.2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x14ac:dyDescent="0.2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x14ac:dyDescent="0.2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x14ac:dyDescent="0.2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x14ac:dyDescent="0.2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x14ac:dyDescent="0.2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x14ac:dyDescent="0.2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x14ac:dyDescent="0.2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x14ac:dyDescent="0.2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x14ac:dyDescent="0.2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x14ac:dyDescent="0.2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x14ac:dyDescent="0.2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x14ac:dyDescent="0.2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x14ac:dyDescent="0.2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x14ac:dyDescent="0.2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x14ac:dyDescent="0.2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x14ac:dyDescent="0.2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x14ac:dyDescent="0.2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x14ac:dyDescent="0.2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x14ac:dyDescent="0.2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x14ac:dyDescent="0.2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x14ac:dyDescent="0.2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x14ac:dyDescent="0.2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x14ac:dyDescent="0.2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x14ac:dyDescent="0.2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x14ac:dyDescent="0.2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x14ac:dyDescent="0.2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x14ac:dyDescent="0.2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x14ac:dyDescent="0.2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x14ac:dyDescent="0.2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x14ac:dyDescent="0.2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x14ac:dyDescent="0.2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x14ac:dyDescent="0.2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x14ac:dyDescent="0.2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x14ac:dyDescent="0.2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x14ac:dyDescent="0.2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x14ac:dyDescent="0.2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x14ac:dyDescent="0.2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x14ac:dyDescent="0.2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x14ac:dyDescent="0.2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x14ac:dyDescent="0.2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x14ac:dyDescent="0.2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x14ac:dyDescent="0.2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x14ac:dyDescent="0.2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x14ac:dyDescent="0.2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x14ac:dyDescent="0.2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x14ac:dyDescent="0.2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x14ac:dyDescent="0.2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x14ac:dyDescent="0.2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x14ac:dyDescent="0.2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x14ac:dyDescent="0.2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x14ac:dyDescent="0.2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x14ac:dyDescent="0.2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x14ac:dyDescent="0.2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x14ac:dyDescent="0.2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x14ac:dyDescent="0.2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x14ac:dyDescent="0.2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x14ac:dyDescent="0.2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x14ac:dyDescent="0.2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x14ac:dyDescent="0.2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x14ac:dyDescent="0.2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x14ac:dyDescent="0.2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x14ac:dyDescent="0.2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x14ac:dyDescent="0.2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x14ac:dyDescent="0.2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x14ac:dyDescent="0.2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x14ac:dyDescent="0.2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x14ac:dyDescent="0.2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x14ac:dyDescent="0.2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x14ac:dyDescent="0.2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x14ac:dyDescent="0.2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x14ac:dyDescent="0.2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x14ac:dyDescent="0.2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x14ac:dyDescent="0.2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x14ac:dyDescent="0.2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x14ac:dyDescent="0.2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x14ac:dyDescent="0.2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x14ac:dyDescent="0.2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x14ac:dyDescent="0.2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x14ac:dyDescent="0.2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x14ac:dyDescent="0.2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x14ac:dyDescent="0.2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x14ac:dyDescent="0.2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x14ac:dyDescent="0.2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x14ac:dyDescent="0.2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x14ac:dyDescent="0.2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x14ac:dyDescent="0.2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x14ac:dyDescent="0.2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x14ac:dyDescent="0.2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x14ac:dyDescent="0.2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x14ac:dyDescent="0.2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x14ac:dyDescent="0.2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x14ac:dyDescent="0.2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x14ac:dyDescent="0.2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x14ac:dyDescent="0.2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x14ac:dyDescent="0.2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x14ac:dyDescent="0.2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x14ac:dyDescent="0.2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x14ac:dyDescent="0.2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x14ac:dyDescent="0.2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x14ac:dyDescent="0.2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x14ac:dyDescent="0.2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x14ac:dyDescent="0.2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x14ac:dyDescent="0.2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x14ac:dyDescent="0.2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x14ac:dyDescent="0.2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x14ac:dyDescent="0.2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x14ac:dyDescent="0.2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x14ac:dyDescent="0.2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x14ac:dyDescent="0.2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x14ac:dyDescent="0.2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x14ac:dyDescent="0.2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x14ac:dyDescent="0.2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x14ac:dyDescent="0.2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x14ac:dyDescent="0.2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x14ac:dyDescent="0.2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x14ac:dyDescent="0.2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x14ac:dyDescent="0.2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x14ac:dyDescent="0.2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x14ac:dyDescent="0.2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x14ac:dyDescent="0.2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x14ac:dyDescent="0.2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x14ac:dyDescent="0.2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x14ac:dyDescent="0.2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x14ac:dyDescent="0.2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x14ac:dyDescent="0.2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x14ac:dyDescent="0.2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x14ac:dyDescent="0.2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x14ac:dyDescent="0.2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x14ac:dyDescent="0.2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x14ac:dyDescent="0.2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x14ac:dyDescent="0.2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x14ac:dyDescent="0.2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x14ac:dyDescent="0.2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x14ac:dyDescent="0.2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x14ac:dyDescent="0.2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x14ac:dyDescent="0.2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x14ac:dyDescent="0.2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x14ac:dyDescent="0.2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x14ac:dyDescent="0.2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x14ac:dyDescent="0.2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x14ac:dyDescent="0.2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x14ac:dyDescent="0.2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x14ac:dyDescent="0.2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x14ac:dyDescent="0.2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x14ac:dyDescent="0.2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x14ac:dyDescent="0.2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x14ac:dyDescent="0.2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x14ac:dyDescent="0.2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x14ac:dyDescent="0.2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x14ac:dyDescent="0.2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x14ac:dyDescent="0.2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x14ac:dyDescent="0.2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x14ac:dyDescent="0.2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x14ac:dyDescent="0.2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x14ac:dyDescent="0.2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x14ac:dyDescent="0.2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x14ac:dyDescent="0.2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x14ac:dyDescent="0.2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x14ac:dyDescent="0.2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x14ac:dyDescent="0.2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x14ac:dyDescent="0.2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x14ac:dyDescent="0.2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x14ac:dyDescent="0.2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x14ac:dyDescent="0.2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x14ac:dyDescent="0.2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x14ac:dyDescent="0.2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x14ac:dyDescent="0.2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x14ac:dyDescent="0.2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x14ac:dyDescent="0.2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x14ac:dyDescent="0.2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x14ac:dyDescent="0.2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x14ac:dyDescent="0.2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x14ac:dyDescent="0.2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x14ac:dyDescent="0.2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x14ac:dyDescent="0.2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x14ac:dyDescent="0.2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x14ac:dyDescent="0.2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x14ac:dyDescent="0.2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x14ac:dyDescent="0.2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x14ac:dyDescent="0.2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x14ac:dyDescent="0.2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x14ac:dyDescent="0.2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x14ac:dyDescent="0.2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x14ac:dyDescent="0.2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x14ac:dyDescent="0.2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x14ac:dyDescent="0.2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x14ac:dyDescent="0.2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x14ac:dyDescent="0.2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x14ac:dyDescent="0.2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x14ac:dyDescent="0.2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x14ac:dyDescent="0.2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x14ac:dyDescent="0.2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x14ac:dyDescent="0.2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x14ac:dyDescent="0.2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x14ac:dyDescent="0.2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x14ac:dyDescent="0.2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x14ac:dyDescent="0.2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x14ac:dyDescent="0.2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x14ac:dyDescent="0.2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x14ac:dyDescent="0.2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x14ac:dyDescent="0.2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x14ac:dyDescent="0.2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x14ac:dyDescent="0.2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x14ac:dyDescent="0.2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x14ac:dyDescent="0.2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x14ac:dyDescent="0.2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x14ac:dyDescent="0.2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x14ac:dyDescent="0.2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x14ac:dyDescent="0.2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x14ac:dyDescent="0.2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x14ac:dyDescent="0.2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x14ac:dyDescent="0.2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x14ac:dyDescent="0.2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x14ac:dyDescent="0.2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x14ac:dyDescent="0.2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x14ac:dyDescent="0.2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x14ac:dyDescent="0.2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x14ac:dyDescent="0.2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x14ac:dyDescent="0.2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x14ac:dyDescent="0.2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x14ac:dyDescent="0.2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x14ac:dyDescent="0.2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x14ac:dyDescent="0.2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x14ac:dyDescent="0.2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x14ac:dyDescent="0.2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x14ac:dyDescent="0.2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x14ac:dyDescent="0.2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x14ac:dyDescent="0.2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x14ac:dyDescent="0.2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x14ac:dyDescent="0.2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x14ac:dyDescent="0.2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x14ac:dyDescent="0.2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x14ac:dyDescent="0.2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x14ac:dyDescent="0.2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x14ac:dyDescent="0.2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x14ac:dyDescent="0.2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x14ac:dyDescent="0.2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x14ac:dyDescent="0.2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x14ac:dyDescent="0.2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x14ac:dyDescent="0.2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x14ac:dyDescent="0.2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x14ac:dyDescent="0.2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x14ac:dyDescent="0.2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x14ac:dyDescent="0.2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x14ac:dyDescent="0.2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x14ac:dyDescent="0.2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x14ac:dyDescent="0.2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x14ac:dyDescent="0.2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x14ac:dyDescent="0.2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x14ac:dyDescent="0.2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x14ac:dyDescent="0.2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x14ac:dyDescent="0.2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x14ac:dyDescent="0.2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x14ac:dyDescent="0.2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x14ac:dyDescent="0.2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x14ac:dyDescent="0.2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x14ac:dyDescent="0.2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x14ac:dyDescent="0.2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x14ac:dyDescent="0.2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x14ac:dyDescent="0.2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x14ac:dyDescent="0.2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x14ac:dyDescent="0.2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x14ac:dyDescent="0.2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x14ac:dyDescent="0.2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x14ac:dyDescent="0.2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x14ac:dyDescent="0.2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x14ac:dyDescent="0.2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x14ac:dyDescent="0.2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x14ac:dyDescent="0.2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x14ac:dyDescent="0.2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x14ac:dyDescent="0.2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x14ac:dyDescent="0.2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x14ac:dyDescent="0.2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x14ac:dyDescent="0.2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x14ac:dyDescent="0.2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x14ac:dyDescent="0.2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x14ac:dyDescent="0.2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x14ac:dyDescent="0.2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x14ac:dyDescent="0.2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x14ac:dyDescent="0.2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x14ac:dyDescent="0.2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x14ac:dyDescent="0.2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x14ac:dyDescent="0.2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x14ac:dyDescent="0.2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x14ac:dyDescent="0.2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x14ac:dyDescent="0.2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x14ac:dyDescent="0.2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x14ac:dyDescent="0.2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x14ac:dyDescent="0.2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x14ac:dyDescent="0.2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x14ac:dyDescent="0.2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x14ac:dyDescent="0.2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x14ac:dyDescent="0.2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x14ac:dyDescent="0.2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x14ac:dyDescent="0.2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x14ac:dyDescent="0.2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x14ac:dyDescent="0.2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x14ac:dyDescent="0.2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x14ac:dyDescent="0.2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x14ac:dyDescent="0.2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x14ac:dyDescent="0.2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x14ac:dyDescent="0.2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x14ac:dyDescent="0.2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x14ac:dyDescent="0.2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x14ac:dyDescent="0.2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x14ac:dyDescent="0.2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x14ac:dyDescent="0.2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x14ac:dyDescent="0.2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x14ac:dyDescent="0.2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x14ac:dyDescent="0.2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x14ac:dyDescent="0.2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x14ac:dyDescent="0.2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x14ac:dyDescent="0.2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x14ac:dyDescent="0.2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x14ac:dyDescent="0.2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x14ac:dyDescent="0.2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x14ac:dyDescent="0.2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x14ac:dyDescent="0.2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x14ac:dyDescent="0.2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x14ac:dyDescent="0.2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x14ac:dyDescent="0.2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x14ac:dyDescent="0.2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x14ac:dyDescent="0.2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x14ac:dyDescent="0.2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x14ac:dyDescent="0.2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x14ac:dyDescent="0.2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x14ac:dyDescent="0.2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x14ac:dyDescent="0.2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x14ac:dyDescent="0.2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x14ac:dyDescent="0.2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x14ac:dyDescent="0.2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x14ac:dyDescent="0.2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x14ac:dyDescent="0.2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x14ac:dyDescent="0.2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x14ac:dyDescent="0.2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x14ac:dyDescent="0.2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x14ac:dyDescent="0.2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x14ac:dyDescent="0.2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x14ac:dyDescent="0.2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x14ac:dyDescent="0.2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x14ac:dyDescent="0.2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x14ac:dyDescent="0.2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x14ac:dyDescent="0.2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x14ac:dyDescent="0.2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x14ac:dyDescent="0.2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x14ac:dyDescent="0.2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x14ac:dyDescent="0.2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x14ac:dyDescent="0.2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x14ac:dyDescent="0.2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x14ac:dyDescent="0.2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x14ac:dyDescent="0.2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x14ac:dyDescent="0.2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x14ac:dyDescent="0.2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x14ac:dyDescent="0.2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x14ac:dyDescent="0.2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x14ac:dyDescent="0.2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x14ac:dyDescent="0.2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x14ac:dyDescent="0.2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x14ac:dyDescent="0.2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x14ac:dyDescent="0.2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x14ac:dyDescent="0.2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x14ac:dyDescent="0.2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x14ac:dyDescent="0.2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x14ac:dyDescent="0.2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x14ac:dyDescent="0.2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x14ac:dyDescent="0.2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x14ac:dyDescent="0.2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x14ac:dyDescent="0.2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x14ac:dyDescent="0.2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x14ac:dyDescent="0.2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x14ac:dyDescent="0.2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x14ac:dyDescent="0.2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x14ac:dyDescent="0.2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x14ac:dyDescent="0.2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x14ac:dyDescent="0.2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x14ac:dyDescent="0.2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x14ac:dyDescent="0.2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x14ac:dyDescent="0.2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x14ac:dyDescent="0.2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x14ac:dyDescent="0.2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x14ac:dyDescent="0.2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x14ac:dyDescent="0.2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x14ac:dyDescent="0.2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x14ac:dyDescent="0.2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x14ac:dyDescent="0.2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x14ac:dyDescent="0.2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x14ac:dyDescent="0.2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x14ac:dyDescent="0.2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x14ac:dyDescent="0.2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x14ac:dyDescent="0.2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x14ac:dyDescent="0.2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x14ac:dyDescent="0.2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x14ac:dyDescent="0.2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x14ac:dyDescent="0.2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x14ac:dyDescent="0.2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x14ac:dyDescent="0.2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x14ac:dyDescent="0.2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x14ac:dyDescent="0.2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x14ac:dyDescent="0.2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x14ac:dyDescent="0.2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x14ac:dyDescent="0.2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x14ac:dyDescent="0.2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x14ac:dyDescent="0.2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x14ac:dyDescent="0.2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x14ac:dyDescent="0.2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x14ac:dyDescent="0.2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x14ac:dyDescent="0.2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x14ac:dyDescent="0.2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x14ac:dyDescent="0.2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x14ac:dyDescent="0.2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x14ac:dyDescent="0.2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x14ac:dyDescent="0.2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x14ac:dyDescent="0.2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x14ac:dyDescent="0.2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x14ac:dyDescent="0.2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x14ac:dyDescent="0.2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x14ac:dyDescent="0.2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x14ac:dyDescent="0.2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x14ac:dyDescent="0.2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x14ac:dyDescent="0.2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x14ac:dyDescent="0.2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x14ac:dyDescent="0.2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x14ac:dyDescent="0.2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x14ac:dyDescent="0.2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x14ac:dyDescent="0.2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x14ac:dyDescent="0.2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x14ac:dyDescent="0.2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x14ac:dyDescent="0.2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x14ac:dyDescent="0.2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x14ac:dyDescent="0.2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x14ac:dyDescent="0.2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x14ac:dyDescent="0.2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x14ac:dyDescent="0.2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x14ac:dyDescent="0.2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x14ac:dyDescent="0.2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x14ac:dyDescent="0.2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x14ac:dyDescent="0.2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x14ac:dyDescent="0.2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x14ac:dyDescent="0.2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x14ac:dyDescent="0.2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x14ac:dyDescent="0.2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x14ac:dyDescent="0.2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x14ac:dyDescent="0.2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x14ac:dyDescent="0.2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x14ac:dyDescent="0.2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x14ac:dyDescent="0.2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x14ac:dyDescent="0.2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x14ac:dyDescent="0.2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x14ac:dyDescent="0.2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x14ac:dyDescent="0.2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x14ac:dyDescent="0.2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x14ac:dyDescent="0.2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x14ac:dyDescent="0.2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x14ac:dyDescent="0.2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x14ac:dyDescent="0.2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x14ac:dyDescent="0.2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x14ac:dyDescent="0.2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x14ac:dyDescent="0.2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x14ac:dyDescent="0.2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x14ac:dyDescent="0.2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x14ac:dyDescent="0.2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x14ac:dyDescent="0.2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x14ac:dyDescent="0.2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x14ac:dyDescent="0.2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x14ac:dyDescent="0.2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x14ac:dyDescent="0.2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x14ac:dyDescent="0.2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x14ac:dyDescent="0.2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x14ac:dyDescent="0.2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x14ac:dyDescent="0.2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x14ac:dyDescent="0.2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x14ac:dyDescent="0.2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x14ac:dyDescent="0.2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x14ac:dyDescent="0.2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x14ac:dyDescent="0.2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x14ac:dyDescent="0.2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x14ac:dyDescent="0.2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x14ac:dyDescent="0.2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x14ac:dyDescent="0.2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x14ac:dyDescent="0.2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x14ac:dyDescent="0.2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x14ac:dyDescent="0.2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x14ac:dyDescent="0.2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x14ac:dyDescent="0.2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x14ac:dyDescent="0.2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x14ac:dyDescent="0.2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x14ac:dyDescent="0.2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x14ac:dyDescent="0.2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x14ac:dyDescent="0.2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x14ac:dyDescent="0.2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x14ac:dyDescent="0.2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x14ac:dyDescent="0.2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x14ac:dyDescent="0.2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x14ac:dyDescent="0.2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x14ac:dyDescent="0.2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x14ac:dyDescent="0.2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x14ac:dyDescent="0.2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x14ac:dyDescent="0.2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x14ac:dyDescent="0.2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x14ac:dyDescent="0.2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x14ac:dyDescent="0.2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x14ac:dyDescent="0.2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x14ac:dyDescent="0.2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x14ac:dyDescent="0.2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x14ac:dyDescent="0.2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x14ac:dyDescent="0.2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x14ac:dyDescent="0.2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x14ac:dyDescent="0.2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x14ac:dyDescent="0.2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x14ac:dyDescent="0.2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x14ac:dyDescent="0.2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x14ac:dyDescent="0.2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x14ac:dyDescent="0.2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x14ac:dyDescent="0.2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x14ac:dyDescent="0.2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x14ac:dyDescent="0.2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x14ac:dyDescent="0.2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x14ac:dyDescent="0.2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x14ac:dyDescent="0.2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x14ac:dyDescent="0.2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x14ac:dyDescent="0.2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x14ac:dyDescent="0.2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x14ac:dyDescent="0.2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x14ac:dyDescent="0.2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x14ac:dyDescent="0.2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x14ac:dyDescent="0.2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x14ac:dyDescent="0.2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x14ac:dyDescent="0.2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x14ac:dyDescent="0.2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x14ac:dyDescent="0.2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x14ac:dyDescent="0.2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x14ac:dyDescent="0.2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x14ac:dyDescent="0.2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x14ac:dyDescent="0.2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x14ac:dyDescent="0.2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x14ac:dyDescent="0.2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x14ac:dyDescent="0.2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x14ac:dyDescent="0.2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x14ac:dyDescent="0.2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x14ac:dyDescent="0.2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x14ac:dyDescent="0.2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x14ac:dyDescent="0.2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x14ac:dyDescent="0.2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x14ac:dyDescent="0.2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x14ac:dyDescent="0.2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x14ac:dyDescent="0.2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x14ac:dyDescent="0.2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x14ac:dyDescent="0.2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x14ac:dyDescent="0.2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x14ac:dyDescent="0.2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x14ac:dyDescent="0.2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x14ac:dyDescent="0.2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x14ac:dyDescent="0.2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x14ac:dyDescent="0.2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x14ac:dyDescent="0.2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x14ac:dyDescent="0.2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x14ac:dyDescent="0.2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x14ac:dyDescent="0.2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x14ac:dyDescent="0.2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x14ac:dyDescent="0.2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x14ac:dyDescent="0.2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x14ac:dyDescent="0.2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x14ac:dyDescent="0.2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x14ac:dyDescent="0.2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x14ac:dyDescent="0.2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x14ac:dyDescent="0.2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x14ac:dyDescent="0.2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x14ac:dyDescent="0.2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x14ac:dyDescent="0.2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x14ac:dyDescent="0.2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x14ac:dyDescent="0.2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x14ac:dyDescent="0.2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x14ac:dyDescent="0.2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x14ac:dyDescent="0.2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x14ac:dyDescent="0.2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x14ac:dyDescent="0.2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x14ac:dyDescent="0.2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x14ac:dyDescent="0.2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x14ac:dyDescent="0.2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x14ac:dyDescent="0.2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x14ac:dyDescent="0.2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x14ac:dyDescent="0.2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x14ac:dyDescent="0.2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x14ac:dyDescent="0.2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x14ac:dyDescent="0.2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x14ac:dyDescent="0.2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x14ac:dyDescent="0.2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x14ac:dyDescent="0.2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x14ac:dyDescent="0.2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x14ac:dyDescent="0.2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x14ac:dyDescent="0.2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x14ac:dyDescent="0.2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x14ac:dyDescent="0.2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x14ac:dyDescent="0.2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x14ac:dyDescent="0.2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x14ac:dyDescent="0.2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x14ac:dyDescent="0.2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x14ac:dyDescent="0.2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x14ac:dyDescent="0.2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x14ac:dyDescent="0.2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x14ac:dyDescent="0.2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x14ac:dyDescent="0.2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x14ac:dyDescent="0.2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x14ac:dyDescent="0.2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x14ac:dyDescent="0.2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x14ac:dyDescent="0.2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x14ac:dyDescent="0.2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x14ac:dyDescent="0.2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x14ac:dyDescent="0.2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x14ac:dyDescent="0.2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x14ac:dyDescent="0.2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x14ac:dyDescent="0.2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x14ac:dyDescent="0.2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x14ac:dyDescent="0.2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x14ac:dyDescent="0.2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x14ac:dyDescent="0.2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x14ac:dyDescent="0.2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x14ac:dyDescent="0.2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x14ac:dyDescent="0.2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x14ac:dyDescent="0.2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x14ac:dyDescent="0.2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x14ac:dyDescent="0.2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x14ac:dyDescent="0.2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x14ac:dyDescent="0.2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x14ac:dyDescent="0.2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x14ac:dyDescent="0.2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x14ac:dyDescent="0.2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x14ac:dyDescent="0.2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x14ac:dyDescent="0.2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x14ac:dyDescent="0.2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x14ac:dyDescent="0.2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x14ac:dyDescent="0.2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x14ac:dyDescent="0.2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x14ac:dyDescent="0.2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x14ac:dyDescent="0.2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x14ac:dyDescent="0.2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x14ac:dyDescent="0.2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x14ac:dyDescent="0.2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x14ac:dyDescent="0.2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x14ac:dyDescent="0.2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x14ac:dyDescent="0.2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x14ac:dyDescent="0.2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x14ac:dyDescent="0.2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x14ac:dyDescent="0.2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x14ac:dyDescent="0.2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x14ac:dyDescent="0.2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x14ac:dyDescent="0.2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x14ac:dyDescent="0.2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x14ac:dyDescent="0.2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x14ac:dyDescent="0.2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x14ac:dyDescent="0.2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x14ac:dyDescent="0.2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x14ac:dyDescent="0.2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x14ac:dyDescent="0.2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x14ac:dyDescent="0.2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x14ac:dyDescent="0.2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x14ac:dyDescent="0.2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x14ac:dyDescent="0.2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x14ac:dyDescent="0.2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x14ac:dyDescent="0.2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x14ac:dyDescent="0.2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x14ac:dyDescent="0.2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x14ac:dyDescent="0.2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x14ac:dyDescent="0.2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x14ac:dyDescent="0.2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x14ac:dyDescent="0.2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x14ac:dyDescent="0.2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x14ac:dyDescent="0.2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x14ac:dyDescent="0.2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x14ac:dyDescent="0.2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x14ac:dyDescent="0.2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x14ac:dyDescent="0.2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x14ac:dyDescent="0.2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x14ac:dyDescent="0.2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x14ac:dyDescent="0.2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x14ac:dyDescent="0.2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x14ac:dyDescent="0.2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x14ac:dyDescent="0.2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x14ac:dyDescent="0.2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x14ac:dyDescent="0.2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x14ac:dyDescent="0.2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x14ac:dyDescent="0.2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x14ac:dyDescent="0.2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x14ac:dyDescent="0.2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x14ac:dyDescent="0.2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x14ac:dyDescent="0.2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x14ac:dyDescent="0.2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x14ac:dyDescent="0.2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x14ac:dyDescent="0.2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x14ac:dyDescent="0.2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x14ac:dyDescent="0.2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x14ac:dyDescent="0.2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x14ac:dyDescent="0.2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x14ac:dyDescent="0.2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x14ac:dyDescent="0.2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x14ac:dyDescent="0.2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x14ac:dyDescent="0.2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x14ac:dyDescent="0.2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x14ac:dyDescent="0.2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x14ac:dyDescent="0.2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x14ac:dyDescent="0.2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x14ac:dyDescent="0.2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x14ac:dyDescent="0.2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x14ac:dyDescent="0.2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x14ac:dyDescent="0.2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x14ac:dyDescent="0.2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x14ac:dyDescent="0.2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x14ac:dyDescent="0.2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x14ac:dyDescent="0.2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x14ac:dyDescent="0.2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x14ac:dyDescent="0.2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x14ac:dyDescent="0.2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x14ac:dyDescent="0.2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x14ac:dyDescent="0.2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x14ac:dyDescent="0.2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x14ac:dyDescent="0.2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x14ac:dyDescent="0.2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x14ac:dyDescent="0.2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x14ac:dyDescent="0.2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x14ac:dyDescent="0.2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x14ac:dyDescent="0.2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x14ac:dyDescent="0.2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x14ac:dyDescent="0.2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x14ac:dyDescent="0.2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x14ac:dyDescent="0.2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x14ac:dyDescent="0.2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x14ac:dyDescent="0.2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x14ac:dyDescent="0.2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x14ac:dyDescent="0.2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x14ac:dyDescent="0.2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x14ac:dyDescent="0.2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x14ac:dyDescent="0.2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x14ac:dyDescent="0.2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x14ac:dyDescent="0.2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x14ac:dyDescent="0.2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x14ac:dyDescent="0.2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x14ac:dyDescent="0.2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x14ac:dyDescent="0.2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x14ac:dyDescent="0.2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x14ac:dyDescent="0.2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x14ac:dyDescent="0.2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x14ac:dyDescent="0.2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x14ac:dyDescent="0.2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x14ac:dyDescent="0.2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x14ac:dyDescent="0.2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x14ac:dyDescent="0.2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x14ac:dyDescent="0.2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x14ac:dyDescent="0.2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x14ac:dyDescent="0.2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x14ac:dyDescent="0.2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x14ac:dyDescent="0.2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x14ac:dyDescent="0.2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x14ac:dyDescent="0.2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x14ac:dyDescent="0.2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x14ac:dyDescent="0.2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x14ac:dyDescent="0.2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x14ac:dyDescent="0.2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x14ac:dyDescent="0.2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x14ac:dyDescent="0.2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x14ac:dyDescent="0.2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x14ac:dyDescent="0.2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x14ac:dyDescent="0.2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x14ac:dyDescent="0.2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x14ac:dyDescent="0.2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x14ac:dyDescent="0.2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x14ac:dyDescent="0.2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x14ac:dyDescent="0.2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x14ac:dyDescent="0.2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x14ac:dyDescent="0.2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x14ac:dyDescent="0.2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x14ac:dyDescent="0.2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x14ac:dyDescent="0.2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x14ac:dyDescent="0.2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x14ac:dyDescent="0.2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x14ac:dyDescent="0.2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x14ac:dyDescent="0.2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x14ac:dyDescent="0.2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x14ac:dyDescent="0.2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x14ac:dyDescent="0.2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x14ac:dyDescent="0.2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x14ac:dyDescent="0.2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x14ac:dyDescent="0.2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x14ac:dyDescent="0.2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x14ac:dyDescent="0.2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x14ac:dyDescent="0.2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x14ac:dyDescent="0.2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x14ac:dyDescent="0.2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x14ac:dyDescent="0.2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x14ac:dyDescent="0.2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x14ac:dyDescent="0.2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x14ac:dyDescent="0.2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x14ac:dyDescent="0.2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x14ac:dyDescent="0.2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x14ac:dyDescent="0.2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x14ac:dyDescent="0.2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x14ac:dyDescent="0.2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x14ac:dyDescent="0.2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x14ac:dyDescent="0.2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x14ac:dyDescent="0.2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x14ac:dyDescent="0.2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x14ac:dyDescent="0.2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x14ac:dyDescent="0.2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x14ac:dyDescent="0.2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x14ac:dyDescent="0.2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x14ac:dyDescent="0.2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x14ac:dyDescent="0.2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x14ac:dyDescent="0.2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x14ac:dyDescent="0.2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x14ac:dyDescent="0.2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x14ac:dyDescent="0.2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x14ac:dyDescent="0.2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x14ac:dyDescent="0.2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x14ac:dyDescent="0.2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x14ac:dyDescent="0.2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x14ac:dyDescent="0.2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x14ac:dyDescent="0.2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x14ac:dyDescent="0.2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x14ac:dyDescent="0.2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x14ac:dyDescent="0.2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x14ac:dyDescent="0.2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x14ac:dyDescent="0.2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x14ac:dyDescent="0.2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x14ac:dyDescent="0.2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x14ac:dyDescent="0.2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x14ac:dyDescent="0.2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x14ac:dyDescent="0.2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x14ac:dyDescent="0.2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x14ac:dyDescent="0.2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x14ac:dyDescent="0.2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x14ac:dyDescent="0.2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x14ac:dyDescent="0.2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x14ac:dyDescent="0.2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x14ac:dyDescent="0.2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x14ac:dyDescent="0.2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x14ac:dyDescent="0.2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x14ac:dyDescent="0.2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x14ac:dyDescent="0.2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x14ac:dyDescent="0.2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x14ac:dyDescent="0.2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x14ac:dyDescent="0.2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x14ac:dyDescent="0.2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x14ac:dyDescent="0.2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x14ac:dyDescent="0.2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x14ac:dyDescent="0.2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x14ac:dyDescent="0.2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x14ac:dyDescent="0.2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x14ac:dyDescent="0.2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x14ac:dyDescent="0.2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x14ac:dyDescent="0.2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x14ac:dyDescent="0.2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x14ac:dyDescent="0.2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x14ac:dyDescent="0.2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x14ac:dyDescent="0.2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x14ac:dyDescent="0.2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x14ac:dyDescent="0.2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x14ac:dyDescent="0.2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x14ac:dyDescent="0.2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x14ac:dyDescent="0.2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x14ac:dyDescent="0.2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x14ac:dyDescent="0.2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x14ac:dyDescent="0.2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x14ac:dyDescent="0.2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x14ac:dyDescent="0.2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x14ac:dyDescent="0.2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x14ac:dyDescent="0.2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x14ac:dyDescent="0.2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x14ac:dyDescent="0.2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x14ac:dyDescent="0.2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x14ac:dyDescent="0.2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x14ac:dyDescent="0.2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x14ac:dyDescent="0.2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x14ac:dyDescent="0.2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x14ac:dyDescent="0.2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x14ac:dyDescent="0.2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x14ac:dyDescent="0.2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x14ac:dyDescent="0.2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x14ac:dyDescent="0.2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x14ac:dyDescent="0.2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x14ac:dyDescent="0.2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x14ac:dyDescent="0.2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x14ac:dyDescent="0.2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x14ac:dyDescent="0.2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x14ac:dyDescent="0.2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x14ac:dyDescent="0.2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x14ac:dyDescent="0.2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x14ac:dyDescent="0.2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x14ac:dyDescent="0.2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x14ac:dyDescent="0.2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x14ac:dyDescent="0.2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x14ac:dyDescent="0.2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x14ac:dyDescent="0.2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x14ac:dyDescent="0.2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x14ac:dyDescent="0.2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x14ac:dyDescent="0.2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x14ac:dyDescent="0.2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x14ac:dyDescent="0.2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x14ac:dyDescent="0.2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x14ac:dyDescent="0.2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x14ac:dyDescent="0.2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x14ac:dyDescent="0.2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x14ac:dyDescent="0.2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x14ac:dyDescent="0.2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x14ac:dyDescent="0.2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x14ac:dyDescent="0.2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x14ac:dyDescent="0.2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x14ac:dyDescent="0.2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x14ac:dyDescent="0.2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x14ac:dyDescent="0.2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x14ac:dyDescent="0.2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x14ac:dyDescent="0.2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x14ac:dyDescent="0.2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x14ac:dyDescent="0.2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x14ac:dyDescent="0.2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x14ac:dyDescent="0.2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x14ac:dyDescent="0.2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x14ac:dyDescent="0.2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x14ac:dyDescent="0.2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x14ac:dyDescent="0.2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x14ac:dyDescent="0.2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x14ac:dyDescent="0.2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x14ac:dyDescent="0.2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x14ac:dyDescent="0.2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x14ac:dyDescent="0.2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x14ac:dyDescent="0.2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x14ac:dyDescent="0.2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x14ac:dyDescent="0.2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x14ac:dyDescent="0.2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x14ac:dyDescent="0.2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x14ac:dyDescent="0.2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x14ac:dyDescent="0.2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x14ac:dyDescent="0.2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x14ac:dyDescent="0.2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x14ac:dyDescent="0.2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x14ac:dyDescent="0.2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x14ac:dyDescent="0.2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x14ac:dyDescent="0.2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x14ac:dyDescent="0.2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x14ac:dyDescent="0.2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x14ac:dyDescent="0.2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x14ac:dyDescent="0.2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x14ac:dyDescent="0.2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x14ac:dyDescent="0.2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x14ac:dyDescent="0.2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x14ac:dyDescent="0.2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x14ac:dyDescent="0.2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x14ac:dyDescent="0.2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x14ac:dyDescent="0.2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x14ac:dyDescent="0.2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x14ac:dyDescent="0.2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x14ac:dyDescent="0.2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x14ac:dyDescent="0.2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x14ac:dyDescent="0.2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x14ac:dyDescent="0.2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x14ac:dyDescent="0.2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x14ac:dyDescent="0.2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x14ac:dyDescent="0.2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x14ac:dyDescent="0.2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x14ac:dyDescent="0.2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x14ac:dyDescent="0.2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x14ac:dyDescent="0.2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x14ac:dyDescent="0.2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x14ac:dyDescent="0.2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x14ac:dyDescent="0.2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x14ac:dyDescent="0.2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x14ac:dyDescent="0.2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x14ac:dyDescent="0.2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x14ac:dyDescent="0.2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x14ac:dyDescent="0.2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x14ac:dyDescent="0.2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x14ac:dyDescent="0.2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x14ac:dyDescent="0.2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x14ac:dyDescent="0.2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x14ac:dyDescent="0.2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x14ac:dyDescent="0.2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x14ac:dyDescent="0.2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x14ac:dyDescent="0.2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x14ac:dyDescent="0.2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x14ac:dyDescent="0.2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x14ac:dyDescent="0.2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x14ac:dyDescent="0.2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x14ac:dyDescent="0.2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x14ac:dyDescent="0.2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x14ac:dyDescent="0.2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x14ac:dyDescent="0.2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x14ac:dyDescent="0.2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x14ac:dyDescent="0.2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x14ac:dyDescent="0.2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x14ac:dyDescent="0.2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x14ac:dyDescent="0.2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x14ac:dyDescent="0.2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x14ac:dyDescent="0.2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x14ac:dyDescent="0.2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x14ac:dyDescent="0.2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x14ac:dyDescent="0.2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x14ac:dyDescent="0.2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x14ac:dyDescent="0.2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x14ac:dyDescent="0.2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x14ac:dyDescent="0.2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x14ac:dyDescent="0.2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x14ac:dyDescent="0.2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x14ac:dyDescent="0.2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x14ac:dyDescent="0.2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x14ac:dyDescent="0.2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x14ac:dyDescent="0.2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x14ac:dyDescent="0.2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x14ac:dyDescent="0.2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x14ac:dyDescent="0.2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x14ac:dyDescent="0.2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x14ac:dyDescent="0.2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x14ac:dyDescent="0.2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x14ac:dyDescent="0.2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x14ac:dyDescent="0.2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x14ac:dyDescent="0.2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x14ac:dyDescent="0.2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x14ac:dyDescent="0.2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x14ac:dyDescent="0.2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x14ac:dyDescent="0.2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x14ac:dyDescent="0.2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x14ac:dyDescent="0.2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x14ac:dyDescent="0.2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x14ac:dyDescent="0.2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x14ac:dyDescent="0.2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x14ac:dyDescent="0.2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x14ac:dyDescent="0.2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x14ac:dyDescent="0.2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x14ac:dyDescent="0.2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x14ac:dyDescent="0.2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x14ac:dyDescent="0.2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x14ac:dyDescent="0.2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x14ac:dyDescent="0.2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x14ac:dyDescent="0.2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x14ac:dyDescent="0.2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x14ac:dyDescent="0.2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x14ac:dyDescent="0.2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x14ac:dyDescent="0.2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x14ac:dyDescent="0.2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x14ac:dyDescent="0.2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x14ac:dyDescent="0.2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x14ac:dyDescent="0.2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x14ac:dyDescent="0.2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x14ac:dyDescent="0.2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x14ac:dyDescent="0.2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x14ac:dyDescent="0.2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x14ac:dyDescent="0.2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x14ac:dyDescent="0.2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x14ac:dyDescent="0.2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x14ac:dyDescent="0.2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x14ac:dyDescent="0.2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x14ac:dyDescent="0.2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x14ac:dyDescent="0.2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x14ac:dyDescent="0.2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x14ac:dyDescent="0.2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x14ac:dyDescent="0.2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x14ac:dyDescent="0.2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x14ac:dyDescent="0.2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x14ac:dyDescent="0.2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x14ac:dyDescent="0.2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x14ac:dyDescent="0.2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x14ac:dyDescent="0.2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x14ac:dyDescent="0.2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x14ac:dyDescent="0.2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x14ac:dyDescent="0.2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x14ac:dyDescent="0.2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x14ac:dyDescent="0.2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x14ac:dyDescent="0.2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x14ac:dyDescent="0.2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x14ac:dyDescent="0.2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x14ac:dyDescent="0.2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x14ac:dyDescent="0.2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x14ac:dyDescent="0.2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x14ac:dyDescent="0.2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x14ac:dyDescent="0.2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x14ac:dyDescent="0.2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x14ac:dyDescent="0.2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x14ac:dyDescent="0.2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x14ac:dyDescent="0.2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x14ac:dyDescent="0.2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x14ac:dyDescent="0.2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x14ac:dyDescent="0.2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x14ac:dyDescent="0.2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x14ac:dyDescent="0.2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x14ac:dyDescent="0.2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x14ac:dyDescent="0.2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x14ac:dyDescent="0.2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x14ac:dyDescent="0.2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x14ac:dyDescent="0.2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x14ac:dyDescent="0.2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x14ac:dyDescent="0.2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x14ac:dyDescent="0.2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x14ac:dyDescent="0.2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x14ac:dyDescent="0.2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x14ac:dyDescent="0.2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x14ac:dyDescent="0.2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x14ac:dyDescent="0.2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x14ac:dyDescent="0.2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x14ac:dyDescent="0.2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x14ac:dyDescent="0.2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x14ac:dyDescent="0.2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x14ac:dyDescent="0.2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x14ac:dyDescent="0.2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x14ac:dyDescent="0.2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x14ac:dyDescent="0.2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x14ac:dyDescent="0.2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x14ac:dyDescent="0.2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x14ac:dyDescent="0.2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x14ac:dyDescent="0.2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x14ac:dyDescent="0.2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x14ac:dyDescent="0.2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x14ac:dyDescent="0.2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x14ac:dyDescent="0.2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x14ac:dyDescent="0.2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x14ac:dyDescent="0.2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x14ac:dyDescent="0.2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x14ac:dyDescent="0.2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x14ac:dyDescent="0.2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x14ac:dyDescent="0.2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x14ac:dyDescent="0.2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x14ac:dyDescent="0.2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x14ac:dyDescent="0.2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x14ac:dyDescent="0.2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x14ac:dyDescent="0.2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x14ac:dyDescent="0.2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x14ac:dyDescent="0.2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x14ac:dyDescent="0.2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x14ac:dyDescent="0.2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x14ac:dyDescent="0.2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x14ac:dyDescent="0.2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x14ac:dyDescent="0.2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x14ac:dyDescent="0.2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x14ac:dyDescent="0.2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x14ac:dyDescent="0.2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x14ac:dyDescent="0.2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x14ac:dyDescent="0.2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x14ac:dyDescent="0.2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x14ac:dyDescent="0.2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x14ac:dyDescent="0.2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x14ac:dyDescent="0.2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x14ac:dyDescent="0.2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x14ac:dyDescent="0.2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x14ac:dyDescent="0.2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x14ac:dyDescent="0.2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x14ac:dyDescent="0.2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x14ac:dyDescent="0.2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x14ac:dyDescent="0.2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x14ac:dyDescent="0.2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x14ac:dyDescent="0.2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x14ac:dyDescent="0.2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x14ac:dyDescent="0.2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x14ac:dyDescent="0.2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x14ac:dyDescent="0.2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x14ac:dyDescent="0.2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x14ac:dyDescent="0.2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x14ac:dyDescent="0.2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x14ac:dyDescent="0.2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x14ac:dyDescent="0.2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x14ac:dyDescent="0.2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x14ac:dyDescent="0.2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x14ac:dyDescent="0.2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x14ac:dyDescent="0.2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x14ac:dyDescent="0.2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x14ac:dyDescent="0.2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x14ac:dyDescent="0.2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x14ac:dyDescent="0.2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x14ac:dyDescent="0.2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x14ac:dyDescent="0.2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x14ac:dyDescent="0.2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x14ac:dyDescent="0.2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x14ac:dyDescent="0.2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x14ac:dyDescent="0.2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x14ac:dyDescent="0.2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x14ac:dyDescent="0.2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x14ac:dyDescent="0.2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x14ac:dyDescent="0.2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x14ac:dyDescent="0.2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x14ac:dyDescent="0.2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x14ac:dyDescent="0.2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x14ac:dyDescent="0.2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x14ac:dyDescent="0.2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x14ac:dyDescent="0.2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x14ac:dyDescent="0.2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x14ac:dyDescent="0.2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x14ac:dyDescent="0.2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x14ac:dyDescent="0.2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x14ac:dyDescent="0.2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x14ac:dyDescent="0.2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x14ac:dyDescent="0.2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x14ac:dyDescent="0.2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x14ac:dyDescent="0.2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x14ac:dyDescent="0.2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x14ac:dyDescent="0.2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x14ac:dyDescent="0.2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x14ac:dyDescent="0.2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x14ac:dyDescent="0.2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x14ac:dyDescent="0.2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x14ac:dyDescent="0.2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x14ac:dyDescent="0.2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x14ac:dyDescent="0.2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x14ac:dyDescent="0.2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x14ac:dyDescent="0.2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x14ac:dyDescent="0.2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x14ac:dyDescent="0.2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x14ac:dyDescent="0.2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x14ac:dyDescent="0.2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x14ac:dyDescent="0.2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x14ac:dyDescent="0.2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x14ac:dyDescent="0.2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x14ac:dyDescent="0.2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x14ac:dyDescent="0.2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x14ac:dyDescent="0.2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x14ac:dyDescent="0.2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x14ac:dyDescent="0.2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x14ac:dyDescent="0.2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x14ac:dyDescent="0.2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x14ac:dyDescent="0.2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x14ac:dyDescent="0.2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x14ac:dyDescent="0.2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x14ac:dyDescent="0.2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x14ac:dyDescent="0.2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x14ac:dyDescent="0.2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x14ac:dyDescent="0.2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x14ac:dyDescent="0.2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x14ac:dyDescent="0.2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x14ac:dyDescent="0.2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x14ac:dyDescent="0.2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x14ac:dyDescent="0.2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x14ac:dyDescent="0.2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x14ac:dyDescent="0.2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x14ac:dyDescent="0.2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x14ac:dyDescent="0.2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x14ac:dyDescent="0.2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x14ac:dyDescent="0.2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x14ac:dyDescent="0.2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x14ac:dyDescent="0.2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x14ac:dyDescent="0.2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x14ac:dyDescent="0.2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x14ac:dyDescent="0.2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x14ac:dyDescent="0.2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x14ac:dyDescent="0.2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x14ac:dyDescent="0.2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x14ac:dyDescent="0.2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x14ac:dyDescent="0.2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x14ac:dyDescent="0.2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x14ac:dyDescent="0.2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x14ac:dyDescent="0.2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x14ac:dyDescent="0.2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x14ac:dyDescent="0.2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x14ac:dyDescent="0.2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x14ac:dyDescent="0.2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x14ac:dyDescent="0.2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x14ac:dyDescent="0.2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x14ac:dyDescent="0.2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x14ac:dyDescent="0.2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x14ac:dyDescent="0.2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x14ac:dyDescent="0.2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x14ac:dyDescent="0.2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x14ac:dyDescent="0.2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x14ac:dyDescent="0.2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x14ac:dyDescent="0.2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x14ac:dyDescent="0.2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x14ac:dyDescent="0.2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x14ac:dyDescent="0.2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x14ac:dyDescent="0.2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x14ac:dyDescent="0.2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x14ac:dyDescent="0.2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x14ac:dyDescent="0.2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x14ac:dyDescent="0.2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x14ac:dyDescent="0.2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x14ac:dyDescent="0.2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x14ac:dyDescent="0.2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x14ac:dyDescent="0.2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x14ac:dyDescent="0.2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x14ac:dyDescent="0.2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x14ac:dyDescent="0.2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x14ac:dyDescent="0.2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x14ac:dyDescent="0.2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x14ac:dyDescent="0.2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x14ac:dyDescent="0.2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x14ac:dyDescent="0.2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x14ac:dyDescent="0.2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x14ac:dyDescent="0.2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x14ac:dyDescent="0.2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x14ac:dyDescent="0.2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x14ac:dyDescent="0.2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x14ac:dyDescent="0.2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x14ac:dyDescent="0.2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x14ac:dyDescent="0.2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x14ac:dyDescent="0.2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x14ac:dyDescent="0.2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x14ac:dyDescent="0.2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x14ac:dyDescent="0.2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x14ac:dyDescent="0.2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x14ac:dyDescent="0.2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x14ac:dyDescent="0.2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x14ac:dyDescent="0.2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x14ac:dyDescent="0.2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x14ac:dyDescent="0.2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x14ac:dyDescent="0.2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x14ac:dyDescent="0.2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x14ac:dyDescent="0.2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x14ac:dyDescent="0.2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x14ac:dyDescent="0.2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x14ac:dyDescent="0.2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x14ac:dyDescent="0.2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x14ac:dyDescent="0.2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x14ac:dyDescent="0.2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x14ac:dyDescent="0.2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x14ac:dyDescent="0.2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x14ac:dyDescent="0.2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x14ac:dyDescent="0.2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x14ac:dyDescent="0.2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x14ac:dyDescent="0.2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x14ac:dyDescent="0.2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x14ac:dyDescent="0.2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x14ac:dyDescent="0.2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x14ac:dyDescent="0.2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x14ac:dyDescent="0.2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x14ac:dyDescent="0.2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x14ac:dyDescent="0.2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x14ac:dyDescent="0.2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x14ac:dyDescent="0.2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x14ac:dyDescent="0.2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x14ac:dyDescent="0.2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x14ac:dyDescent="0.2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x14ac:dyDescent="0.2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x14ac:dyDescent="0.2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x14ac:dyDescent="0.2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x14ac:dyDescent="0.2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x14ac:dyDescent="0.2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x14ac:dyDescent="0.2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x14ac:dyDescent="0.2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x14ac:dyDescent="0.2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x14ac:dyDescent="0.2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x14ac:dyDescent="0.2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x14ac:dyDescent="0.2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x14ac:dyDescent="0.2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x14ac:dyDescent="0.2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x14ac:dyDescent="0.2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x14ac:dyDescent="0.2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x14ac:dyDescent="0.2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x14ac:dyDescent="0.2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x14ac:dyDescent="0.2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x14ac:dyDescent="0.2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x14ac:dyDescent="0.2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x14ac:dyDescent="0.2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x14ac:dyDescent="0.2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x14ac:dyDescent="0.2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x14ac:dyDescent="0.2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x14ac:dyDescent="0.2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x14ac:dyDescent="0.2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x14ac:dyDescent="0.2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x14ac:dyDescent="0.2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x14ac:dyDescent="0.2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x14ac:dyDescent="0.2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x14ac:dyDescent="0.2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x14ac:dyDescent="0.2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x14ac:dyDescent="0.2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x14ac:dyDescent="0.2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x14ac:dyDescent="0.2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x14ac:dyDescent="0.2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x14ac:dyDescent="0.2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x14ac:dyDescent="0.2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x14ac:dyDescent="0.2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x14ac:dyDescent="0.2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x14ac:dyDescent="0.2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x14ac:dyDescent="0.2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x14ac:dyDescent="0.2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x14ac:dyDescent="0.2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x14ac:dyDescent="0.2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x14ac:dyDescent="0.2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x14ac:dyDescent="0.2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x14ac:dyDescent="0.2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x14ac:dyDescent="0.2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x14ac:dyDescent="0.2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x14ac:dyDescent="0.2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x14ac:dyDescent="0.2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x14ac:dyDescent="0.2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x14ac:dyDescent="0.2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x14ac:dyDescent="0.2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x14ac:dyDescent="0.2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x14ac:dyDescent="0.2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x14ac:dyDescent="0.2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x14ac:dyDescent="0.2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x14ac:dyDescent="0.2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x14ac:dyDescent="0.2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x14ac:dyDescent="0.2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x14ac:dyDescent="0.2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x14ac:dyDescent="0.2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x14ac:dyDescent="0.2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x14ac:dyDescent="0.2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x14ac:dyDescent="0.2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x14ac:dyDescent="0.2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x14ac:dyDescent="0.2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x14ac:dyDescent="0.2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x14ac:dyDescent="0.2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x14ac:dyDescent="0.2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x14ac:dyDescent="0.2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x14ac:dyDescent="0.2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x14ac:dyDescent="0.2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x14ac:dyDescent="0.2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x14ac:dyDescent="0.2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x14ac:dyDescent="0.2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x14ac:dyDescent="0.2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x14ac:dyDescent="0.2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x14ac:dyDescent="0.2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x14ac:dyDescent="0.2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x14ac:dyDescent="0.2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x14ac:dyDescent="0.2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x14ac:dyDescent="0.2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x14ac:dyDescent="0.2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x14ac:dyDescent="0.2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x14ac:dyDescent="0.2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x14ac:dyDescent="0.2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x14ac:dyDescent="0.2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x14ac:dyDescent="0.2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x14ac:dyDescent="0.2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x14ac:dyDescent="0.2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x14ac:dyDescent="0.2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x14ac:dyDescent="0.2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x14ac:dyDescent="0.2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x14ac:dyDescent="0.2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x14ac:dyDescent="0.2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x14ac:dyDescent="0.2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x14ac:dyDescent="0.2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x14ac:dyDescent="0.2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x14ac:dyDescent="0.2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x14ac:dyDescent="0.2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x14ac:dyDescent="0.2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x14ac:dyDescent="0.2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x14ac:dyDescent="0.2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x14ac:dyDescent="0.2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x14ac:dyDescent="0.2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x14ac:dyDescent="0.2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x14ac:dyDescent="0.2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x14ac:dyDescent="0.2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x14ac:dyDescent="0.2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x14ac:dyDescent="0.2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x14ac:dyDescent="0.2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x14ac:dyDescent="0.2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x14ac:dyDescent="0.2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x14ac:dyDescent="0.2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x14ac:dyDescent="0.2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x14ac:dyDescent="0.2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x14ac:dyDescent="0.2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x14ac:dyDescent="0.2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x14ac:dyDescent="0.2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x14ac:dyDescent="0.2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x14ac:dyDescent="0.2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x14ac:dyDescent="0.2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x14ac:dyDescent="0.2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x14ac:dyDescent="0.2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x14ac:dyDescent="0.2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x14ac:dyDescent="0.2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x14ac:dyDescent="0.2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x14ac:dyDescent="0.2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x14ac:dyDescent="0.2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x14ac:dyDescent="0.2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x14ac:dyDescent="0.2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x14ac:dyDescent="0.2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x14ac:dyDescent="0.2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x14ac:dyDescent="0.2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x14ac:dyDescent="0.2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x14ac:dyDescent="0.2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x14ac:dyDescent="0.2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x14ac:dyDescent="0.2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x14ac:dyDescent="0.2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x14ac:dyDescent="0.2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x14ac:dyDescent="0.2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x14ac:dyDescent="0.2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x14ac:dyDescent="0.2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x14ac:dyDescent="0.2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x14ac:dyDescent="0.2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x14ac:dyDescent="0.2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x14ac:dyDescent="0.2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x14ac:dyDescent="0.2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x14ac:dyDescent="0.2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x14ac:dyDescent="0.2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x14ac:dyDescent="0.2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x14ac:dyDescent="0.2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x14ac:dyDescent="0.2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x14ac:dyDescent="0.2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x14ac:dyDescent="0.2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x14ac:dyDescent="0.2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x14ac:dyDescent="0.2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x14ac:dyDescent="0.2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x14ac:dyDescent="0.2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x14ac:dyDescent="0.2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x14ac:dyDescent="0.2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x14ac:dyDescent="0.2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x14ac:dyDescent="0.2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x14ac:dyDescent="0.2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x14ac:dyDescent="0.2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x14ac:dyDescent="0.2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x14ac:dyDescent="0.2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x14ac:dyDescent="0.2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x14ac:dyDescent="0.2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x14ac:dyDescent="0.2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x14ac:dyDescent="0.2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x14ac:dyDescent="0.2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x14ac:dyDescent="0.2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x14ac:dyDescent="0.2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x14ac:dyDescent="0.2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x14ac:dyDescent="0.2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x14ac:dyDescent="0.2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x14ac:dyDescent="0.2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x14ac:dyDescent="0.2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x14ac:dyDescent="0.2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x14ac:dyDescent="0.2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x14ac:dyDescent="0.2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x14ac:dyDescent="0.2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x14ac:dyDescent="0.2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x14ac:dyDescent="0.2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x14ac:dyDescent="0.2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x14ac:dyDescent="0.2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x14ac:dyDescent="0.2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x14ac:dyDescent="0.2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x14ac:dyDescent="0.2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x14ac:dyDescent="0.2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x14ac:dyDescent="0.2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x14ac:dyDescent="0.2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x14ac:dyDescent="0.2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x14ac:dyDescent="0.2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x14ac:dyDescent="0.2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x14ac:dyDescent="0.2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x14ac:dyDescent="0.2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x14ac:dyDescent="0.2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x14ac:dyDescent="0.2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x14ac:dyDescent="0.2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x14ac:dyDescent="0.2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x14ac:dyDescent="0.2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x14ac:dyDescent="0.2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x14ac:dyDescent="0.2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x14ac:dyDescent="0.2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x14ac:dyDescent="0.2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x14ac:dyDescent="0.2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x14ac:dyDescent="0.2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x14ac:dyDescent="0.2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x14ac:dyDescent="0.2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x14ac:dyDescent="0.2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x14ac:dyDescent="0.2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x14ac:dyDescent="0.2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x14ac:dyDescent="0.2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x14ac:dyDescent="0.2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x14ac:dyDescent="0.2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x14ac:dyDescent="0.2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x14ac:dyDescent="0.2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x14ac:dyDescent="0.2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x14ac:dyDescent="0.2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x14ac:dyDescent="0.2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x14ac:dyDescent="0.2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x14ac:dyDescent="0.2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x14ac:dyDescent="0.2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x14ac:dyDescent="0.2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x14ac:dyDescent="0.2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x14ac:dyDescent="0.2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x14ac:dyDescent="0.2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x14ac:dyDescent="0.2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x14ac:dyDescent="0.2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x14ac:dyDescent="0.2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x14ac:dyDescent="0.2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x14ac:dyDescent="0.2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x14ac:dyDescent="0.2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x14ac:dyDescent="0.2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x14ac:dyDescent="0.2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x14ac:dyDescent="0.2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x14ac:dyDescent="0.2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x14ac:dyDescent="0.2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x14ac:dyDescent="0.2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x14ac:dyDescent="0.2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x14ac:dyDescent="0.2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x14ac:dyDescent="0.2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x14ac:dyDescent="0.2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x14ac:dyDescent="0.2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x14ac:dyDescent="0.2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x14ac:dyDescent="0.2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x14ac:dyDescent="0.2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x14ac:dyDescent="0.2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x14ac:dyDescent="0.2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x14ac:dyDescent="0.2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x14ac:dyDescent="0.2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x14ac:dyDescent="0.2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x14ac:dyDescent="0.2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x14ac:dyDescent="0.2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x14ac:dyDescent="0.2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x14ac:dyDescent="0.2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x14ac:dyDescent="0.2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x14ac:dyDescent="0.2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x14ac:dyDescent="0.2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x14ac:dyDescent="0.2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x14ac:dyDescent="0.2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x14ac:dyDescent="0.2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x14ac:dyDescent="0.2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x14ac:dyDescent="0.2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x14ac:dyDescent="0.2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x14ac:dyDescent="0.2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x14ac:dyDescent="0.2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x14ac:dyDescent="0.2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x14ac:dyDescent="0.2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x14ac:dyDescent="0.2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x14ac:dyDescent="0.2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x14ac:dyDescent="0.2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x14ac:dyDescent="0.2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x14ac:dyDescent="0.2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x14ac:dyDescent="0.2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x14ac:dyDescent="0.2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x14ac:dyDescent="0.2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x14ac:dyDescent="0.2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x14ac:dyDescent="0.2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x14ac:dyDescent="0.2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x14ac:dyDescent="0.2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x14ac:dyDescent="0.2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x14ac:dyDescent="0.2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x14ac:dyDescent="0.2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x14ac:dyDescent="0.2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x14ac:dyDescent="0.2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x14ac:dyDescent="0.2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x14ac:dyDescent="0.2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x14ac:dyDescent="0.2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x14ac:dyDescent="0.2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x14ac:dyDescent="0.2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x14ac:dyDescent="0.2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x14ac:dyDescent="0.2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x14ac:dyDescent="0.2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x14ac:dyDescent="0.2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x14ac:dyDescent="0.2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x14ac:dyDescent="0.2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x14ac:dyDescent="0.2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x14ac:dyDescent="0.2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x14ac:dyDescent="0.2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x14ac:dyDescent="0.2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x14ac:dyDescent="0.2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x14ac:dyDescent="0.2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x14ac:dyDescent="0.2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x14ac:dyDescent="0.2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x14ac:dyDescent="0.2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x14ac:dyDescent="0.2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x14ac:dyDescent="0.2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x14ac:dyDescent="0.2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x14ac:dyDescent="0.2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x14ac:dyDescent="0.2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x14ac:dyDescent="0.2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x14ac:dyDescent="0.2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x14ac:dyDescent="0.2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x14ac:dyDescent="0.2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x14ac:dyDescent="0.2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x14ac:dyDescent="0.2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x14ac:dyDescent="0.2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x14ac:dyDescent="0.2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x14ac:dyDescent="0.2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x14ac:dyDescent="0.2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x14ac:dyDescent="0.2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x14ac:dyDescent="0.2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x14ac:dyDescent="0.2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x14ac:dyDescent="0.2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x14ac:dyDescent="0.2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x14ac:dyDescent="0.2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x14ac:dyDescent="0.2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x14ac:dyDescent="0.2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x14ac:dyDescent="0.2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x14ac:dyDescent="0.2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x14ac:dyDescent="0.2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x14ac:dyDescent="0.2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x14ac:dyDescent="0.2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x14ac:dyDescent="0.2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x14ac:dyDescent="0.2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x14ac:dyDescent="0.2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x14ac:dyDescent="0.2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x14ac:dyDescent="0.2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x14ac:dyDescent="0.2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x14ac:dyDescent="0.2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x14ac:dyDescent="0.2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x14ac:dyDescent="0.2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x14ac:dyDescent="0.2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x14ac:dyDescent="0.2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x14ac:dyDescent="0.2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x14ac:dyDescent="0.2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x14ac:dyDescent="0.2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x14ac:dyDescent="0.2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x14ac:dyDescent="0.2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x14ac:dyDescent="0.2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x14ac:dyDescent="0.2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x14ac:dyDescent="0.2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x14ac:dyDescent="0.2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x14ac:dyDescent="0.2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x14ac:dyDescent="0.2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x14ac:dyDescent="0.2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x14ac:dyDescent="0.2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x14ac:dyDescent="0.2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x14ac:dyDescent="0.2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x14ac:dyDescent="0.2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x14ac:dyDescent="0.2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x14ac:dyDescent="0.2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x14ac:dyDescent="0.2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x14ac:dyDescent="0.2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x14ac:dyDescent="0.2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x14ac:dyDescent="0.2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x14ac:dyDescent="0.2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x14ac:dyDescent="0.2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x14ac:dyDescent="0.2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x14ac:dyDescent="0.2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x14ac:dyDescent="0.2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x14ac:dyDescent="0.2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x14ac:dyDescent="0.2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x14ac:dyDescent="0.2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x14ac:dyDescent="0.2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x14ac:dyDescent="0.2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x14ac:dyDescent="0.2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x14ac:dyDescent="0.2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x14ac:dyDescent="0.2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x14ac:dyDescent="0.2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x14ac:dyDescent="0.2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x14ac:dyDescent="0.2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x14ac:dyDescent="0.2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x14ac:dyDescent="0.2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x14ac:dyDescent="0.2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x14ac:dyDescent="0.2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x14ac:dyDescent="0.2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x14ac:dyDescent="0.2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x14ac:dyDescent="0.2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x14ac:dyDescent="0.2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x14ac:dyDescent="0.2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x14ac:dyDescent="0.2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x14ac:dyDescent="0.2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x14ac:dyDescent="0.2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x14ac:dyDescent="0.2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x14ac:dyDescent="0.2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x14ac:dyDescent="0.2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x14ac:dyDescent="0.2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x14ac:dyDescent="0.2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x14ac:dyDescent="0.2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x14ac:dyDescent="0.2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x14ac:dyDescent="0.2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x14ac:dyDescent="0.2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x14ac:dyDescent="0.2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x14ac:dyDescent="0.2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x14ac:dyDescent="0.2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x14ac:dyDescent="0.2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x14ac:dyDescent="0.2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x14ac:dyDescent="0.2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x14ac:dyDescent="0.2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x14ac:dyDescent="0.2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x14ac:dyDescent="0.2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x14ac:dyDescent="0.2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x14ac:dyDescent="0.2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x14ac:dyDescent="0.2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x14ac:dyDescent="0.2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x14ac:dyDescent="0.2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x14ac:dyDescent="0.2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x14ac:dyDescent="0.2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x14ac:dyDescent="0.2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x14ac:dyDescent="0.2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x14ac:dyDescent="0.2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x14ac:dyDescent="0.2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x14ac:dyDescent="0.2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x14ac:dyDescent="0.2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x14ac:dyDescent="0.2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x14ac:dyDescent="0.2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x14ac:dyDescent="0.2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x14ac:dyDescent="0.2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x14ac:dyDescent="0.2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x14ac:dyDescent="0.2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x14ac:dyDescent="0.2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x14ac:dyDescent="0.2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x14ac:dyDescent="0.2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x14ac:dyDescent="0.2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x14ac:dyDescent="0.2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x14ac:dyDescent="0.2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x14ac:dyDescent="0.2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x14ac:dyDescent="0.2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x14ac:dyDescent="0.2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x14ac:dyDescent="0.2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x14ac:dyDescent="0.2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x14ac:dyDescent="0.2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x14ac:dyDescent="0.2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x14ac:dyDescent="0.2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x14ac:dyDescent="0.2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x14ac:dyDescent="0.2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x14ac:dyDescent="0.2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x14ac:dyDescent="0.2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x14ac:dyDescent="0.2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x14ac:dyDescent="0.2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x14ac:dyDescent="0.2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x14ac:dyDescent="0.2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x14ac:dyDescent="0.2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x14ac:dyDescent="0.2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x14ac:dyDescent="0.2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x14ac:dyDescent="0.2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x14ac:dyDescent="0.2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x14ac:dyDescent="0.2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x14ac:dyDescent="0.2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x14ac:dyDescent="0.2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x14ac:dyDescent="0.2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x14ac:dyDescent="0.2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x14ac:dyDescent="0.2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x14ac:dyDescent="0.2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x14ac:dyDescent="0.2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x14ac:dyDescent="0.2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x14ac:dyDescent="0.2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x14ac:dyDescent="0.2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x14ac:dyDescent="0.2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x14ac:dyDescent="0.2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x14ac:dyDescent="0.2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x14ac:dyDescent="0.2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x14ac:dyDescent="0.2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x14ac:dyDescent="0.2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x14ac:dyDescent="0.2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x14ac:dyDescent="0.2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x14ac:dyDescent="0.2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x14ac:dyDescent="0.2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x14ac:dyDescent="0.2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x14ac:dyDescent="0.2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x14ac:dyDescent="0.2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x14ac:dyDescent="0.2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x14ac:dyDescent="0.2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x14ac:dyDescent="0.2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x14ac:dyDescent="0.2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x14ac:dyDescent="0.2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x14ac:dyDescent="0.2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x14ac:dyDescent="0.2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x14ac:dyDescent="0.2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x14ac:dyDescent="0.2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x14ac:dyDescent="0.2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x14ac:dyDescent="0.2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x14ac:dyDescent="0.2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x14ac:dyDescent="0.2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x14ac:dyDescent="0.2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x14ac:dyDescent="0.2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x14ac:dyDescent="0.2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x14ac:dyDescent="0.2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x14ac:dyDescent="0.2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x14ac:dyDescent="0.2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x14ac:dyDescent="0.2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x14ac:dyDescent="0.2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x14ac:dyDescent="0.2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x14ac:dyDescent="0.2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x14ac:dyDescent="0.2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x14ac:dyDescent="0.2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x14ac:dyDescent="0.2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x14ac:dyDescent="0.2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x14ac:dyDescent="0.2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x14ac:dyDescent="0.2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x14ac:dyDescent="0.2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x14ac:dyDescent="0.2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x14ac:dyDescent="0.2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x14ac:dyDescent="0.2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x14ac:dyDescent="0.2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x14ac:dyDescent="0.2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x14ac:dyDescent="0.2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x14ac:dyDescent="0.2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x14ac:dyDescent="0.2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x14ac:dyDescent="0.2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x14ac:dyDescent="0.2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x14ac:dyDescent="0.2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x14ac:dyDescent="0.2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x14ac:dyDescent="0.2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x14ac:dyDescent="0.2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x14ac:dyDescent="0.2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x14ac:dyDescent="0.2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x14ac:dyDescent="0.2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x14ac:dyDescent="0.2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x14ac:dyDescent="0.2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x14ac:dyDescent="0.2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x14ac:dyDescent="0.2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x14ac:dyDescent="0.2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x14ac:dyDescent="0.2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x14ac:dyDescent="0.2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x14ac:dyDescent="0.2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x14ac:dyDescent="0.2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x14ac:dyDescent="0.2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x14ac:dyDescent="0.2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x14ac:dyDescent="0.2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x14ac:dyDescent="0.2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x14ac:dyDescent="0.2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x14ac:dyDescent="0.2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x14ac:dyDescent="0.2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x14ac:dyDescent="0.2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x14ac:dyDescent="0.2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x14ac:dyDescent="0.2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x14ac:dyDescent="0.2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x14ac:dyDescent="0.2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x14ac:dyDescent="0.2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x14ac:dyDescent="0.2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x14ac:dyDescent="0.2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x14ac:dyDescent="0.2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x14ac:dyDescent="0.2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x14ac:dyDescent="0.2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x14ac:dyDescent="0.2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x14ac:dyDescent="0.2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x14ac:dyDescent="0.2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x14ac:dyDescent="0.2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x14ac:dyDescent="0.2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x14ac:dyDescent="0.2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x14ac:dyDescent="0.2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x14ac:dyDescent="0.2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x14ac:dyDescent="0.2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x14ac:dyDescent="0.2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x14ac:dyDescent="0.2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x14ac:dyDescent="0.2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x14ac:dyDescent="0.2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x14ac:dyDescent="0.2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x14ac:dyDescent="0.2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x14ac:dyDescent="0.2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x14ac:dyDescent="0.2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x14ac:dyDescent="0.2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x14ac:dyDescent="0.2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x14ac:dyDescent="0.2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x14ac:dyDescent="0.2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x14ac:dyDescent="0.2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x14ac:dyDescent="0.2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x14ac:dyDescent="0.2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x14ac:dyDescent="0.2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x14ac:dyDescent="0.2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x14ac:dyDescent="0.2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x14ac:dyDescent="0.2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x14ac:dyDescent="0.2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x14ac:dyDescent="0.2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x14ac:dyDescent="0.2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x14ac:dyDescent="0.2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x14ac:dyDescent="0.2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x14ac:dyDescent="0.2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x14ac:dyDescent="0.2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x14ac:dyDescent="0.2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x14ac:dyDescent="0.2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x14ac:dyDescent="0.2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x14ac:dyDescent="0.2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x14ac:dyDescent="0.2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x14ac:dyDescent="0.2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x14ac:dyDescent="0.2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x14ac:dyDescent="0.2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x14ac:dyDescent="0.2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x14ac:dyDescent="0.2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x14ac:dyDescent="0.2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x14ac:dyDescent="0.2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x14ac:dyDescent="0.2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x14ac:dyDescent="0.2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x14ac:dyDescent="0.2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x14ac:dyDescent="0.2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x14ac:dyDescent="0.2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x14ac:dyDescent="0.2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x14ac:dyDescent="0.2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x14ac:dyDescent="0.2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x14ac:dyDescent="0.2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x14ac:dyDescent="0.2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x14ac:dyDescent="0.2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x14ac:dyDescent="0.2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x14ac:dyDescent="0.2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x14ac:dyDescent="0.2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x14ac:dyDescent="0.2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x14ac:dyDescent="0.2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x14ac:dyDescent="0.2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x14ac:dyDescent="0.2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x14ac:dyDescent="0.2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x14ac:dyDescent="0.2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x14ac:dyDescent="0.2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x14ac:dyDescent="0.2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x14ac:dyDescent="0.2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x14ac:dyDescent="0.2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x14ac:dyDescent="0.2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x14ac:dyDescent="0.2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x14ac:dyDescent="0.2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x14ac:dyDescent="0.2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x14ac:dyDescent="0.2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x14ac:dyDescent="0.2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x14ac:dyDescent="0.2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x14ac:dyDescent="0.2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x14ac:dyDescent="0.2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x14ac:dyDescent="0.2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x14ac:dyDescent="0.2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x14ac:dyDescent="0.2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x14ac:dyDescent="0.2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x14ac:dyDescent="0.2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x14ac:dyDescent="0.2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x14ac:dyDescent="0.2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x14ac:dyDescent="0.2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x14ac:dyDescent="0.2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x14ac:dyDescent="0.2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x14ac:dyDescent="0.2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x14ac:dyDescent="0.2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x14ac:dyDescent="0.2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x14ac:dyDescent="0.2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x14ac:dyDescent="0.2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x14ac:dyDescent="0.2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x14ac:dyDescent="0.2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x14ac:dyDescent="0.2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x14ac:dyDescent="0.2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x14ac:dyDescent="0.2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x14ac:dyDescent="0.2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x14ac:dyDescent="0.2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x14ac:dyDescent="0.2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x14ac:dyDescent="0.2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x14ac:dyDescent="0.2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x14ac:dyDescent="0.2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x14ac:dyDescent="0.2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x14ac:dyDescent="0.2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x14ac:dyDescent="0.2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x14ac:dyDescent="0.2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x14ac:dyDescent="0.2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x14ac:dyDescent="0.2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x14ac:dyDescent="0.2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x14ac:dyDescent="0.2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x14ac:dyDescent="0.2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x14ac:dyDescent="0.2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x14ac:dyDescent="0.2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x14ac:dyDescent="0.2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x14ac:dyDescent="0.2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x14ac:dyDescent="0.2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x14ac:dyDescent="0.2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x14ac:dyDescent="0.2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x14ac:dyDescent="0.2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x14ac:dyDescent="0.2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x14ac:dyDescent="0.2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x14ac:dyDescent="0.2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x14ac:dyDescent="0.2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x14ac:dyDescent="0.2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x14ac:dyDescent="0.2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x14ac:dyDescent="0.2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x14ac:dyDescent="0.2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x14ac:dyDescent="0.2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x14ac:dyDescent="0.2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x14ac:dyDescent="0.2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x14ac:dyDescent="0.2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x14ac:dyDescent="0.2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x14ac:dyDescent="0.2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x14ac:dyDescent="0.2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x14ac:dyDescent="0.2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x14ac:dyDescent="0.2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x14ac:dyDescent="0.2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x14ac:dyDescent="0.2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x14ac:dyDescent="0.2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x14ac:dyDescent="0.2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x14ac:dyDescent="0.2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x14ac:dyDescent="0.2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x14ac:dyDescent="0.2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x14ac:dyDescent="0.2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x14ac:dyDescent="0.2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x14ac:dyDescent="0.2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x14ac:dyDescent="0.2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x14ac:dyDescent="0.2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x14ac:dyDescent="0.2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x14ac:dyDescent="0.2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x14ac:dyDescent="0.2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x14ac:dyDescent="0.2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x14ac:dyDescent="0.2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x14ac:dyDescent="0.2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x14ac:dyDescent="0.2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x14ac:dyDescent="0.2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x14ac:dyDescent="0.2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x14ac:dyDescent="0.2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x14ac:dyDescent="0.2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x14ac:dyDescent="0.2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x14ac:dyDescent="0.2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x14ac:dyDescent="0.2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x14ac:dyDescent="0.2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x14ac:dyDescent="0.2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x14ac:dyDescent="0.2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x14ac:dyDescent="0.2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x14ac:dyDescent="0.2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x14ac:dyDescent="0.2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x14ac:dyDescent="0.2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x14ac:dyDescent="0.2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x14ac:dyDescent="0.2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x14ac:dyDescent="0.2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x14ac:dyDescent="0.2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x14ac:dyDescent="0.2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x14ac:dyDescent="0.2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x14ac:dyDescent="0.2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x14ac:dyDescent="0.2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x14ac:dyDescent="0.2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x14ac:dyDescent="0.2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x14ac:dyDescent="0.2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x14ac:dyDescent="0.2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x14ac:dyDescent="0.2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x14ac:dyDescent="0.2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x14ac:dyDescent="0.2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x14ac:dyDescent="0.2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x14ac:dyDescent="0.2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x14ac:dyDescent="0.2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x14ac:dyDescent="0.2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x14ac:dyDescent="0.2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x14ac:dyDescent="0.2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x14ac:dyDescent="0.2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x14ac:dyDescent="0.2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x14ac:dyDescent="0.2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x14ac:dyDescent="0.2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x14ac:dyDescent="0.2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x14ac:dyDescent="0.2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x14ac:dyDescent="0.2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x14ac:dyDescent="0.2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x14ac:dyDescent="0.2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x14ac:dyDescent="0.2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x14ac:dyDescent="0.2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x14ac:dyDescent="0.2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x14ac:dyDescent="0.2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x14ac:dyDescent="0.2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x14ac:dyDescent="0.2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x14ac:dyDescent="0.2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x14ac:dyDescent="0.2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x14ac:dyDescent="0.2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x14ac:dyDescent="0.2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x14ac:dyDescent="0.2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x14ac:dyDescent="0.2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x14ac:dyDescent="0.2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x14ac:dyDescent="0.2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x14ac:dyDescent="0.2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x14ac:dyDescent="0.2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x14ac:dyDescent="0.2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x14ac:dyDescent="0.2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x14ac:dyDescent="0.2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x14ac:dyDescent="0.2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x14ac:dyDescent="0.2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x14ac:dyDescent="0.2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x14ac:dyDescent="0.2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x14ac:dyDescent="0.2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x14ac:dyDescent="0.2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x14ac:dyDescent="0.2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x14ac:dyDescent="0.2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x14ac:dyDescent="0.2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x14ac:dyDescent="0.2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x14ac:dyDescent="0.2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x14ac:dyDescent="0.2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x14ac:dyDescent="0.2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x14ac:dyDescent="0.2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x14ac:dyDescent="0.2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x14ac:dyDescent="0.2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x14ac:dyDescent="0.2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x14ac:dyDescent="0.2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x14ac:dyDescent="0.2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x14ac:dyDescent="0.2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x14ac:dyDescent="0.2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x14ac:dyDescent="0.2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x14ac:dyDescent="0.2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x14ac:dyDescent="0.2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x14ac:dyDescent="0.2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x14ac:dyDescent="0.2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x14ac:dyDescent="0.2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x14ac:dyDescent="0.2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x14ac:dyDescent="0.2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x14ac:dyDescent="0.2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x14ac:dyDescent="0.2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x14ac:dyDescent="0.2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x14ac:dyDescent="0.2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x14ac:dyDescent="0.2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x14ac:dyDescent="0.2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x14ac:dyDescent="0.2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x14ac:dyDescent="0.2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x14ac:dyDescent="0.2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x14ac:dyDescent="0.2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x14ac:dyDescent="0.2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x14ac:dyDescent="0.2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x14ac:dyDescent="0.2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x14ac:dyDescent="0.2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x14ac:dyDescent="0.2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x14ac:dyDescent="0.2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x14ac:dyDescent="0.2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x14ac:dyDescent="0.2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x14ac:dyDescent="0.2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x14ac:dyDescent="0.2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x14ac:dyDescent="0.2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x14ac:dyDescent="0.2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x14ac:dyDescent="0.2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x14ac:dyDescent="0.2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x14ac:dyDescent="0.2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x14ac:dyDescent="0.2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x14ac:dyDescent="0.2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x14ac:dyDescent="0.2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x14ac:dyDescent="0.2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x14ac:dyDescent="0.2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x14ac:dyDescent="0.2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x14ac:dyDescent="0.2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x14ac:dyDescent="0.2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x14ac:dyDescent="0.2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x14ac:dyDescent="0.2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x14ac:dyDescent="0.2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x14ac:dyDescent="0.2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x14ac:dyDescent="0.2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x14ac:dyDescent="0.2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x14ac:dyDescent="0.2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x14ac:dyDescent="0.2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x14ac:dyDescent="0.2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x14ac:dyDescent="0.2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x14ac:dyDescent="0.2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x14ac:dyDescent="0.2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x14ac:dyDescent="0.2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x14ac:dyDescent="0.2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x14ac:dyDescent="0.2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x14ac:dyDescent="0.2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x14ac:dyDescent="0.2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x14ac:dyDescent="0.2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x14ac:dyDescent="0.2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x14ac:dyDescent="0.2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x14ac:dyDescent="0.2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x14ac:dyDescent="0.2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x14ac:dyDescent="0.2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x14ac:dyDescent="0.2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x14ac:dyDescent="0.2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x14ac:dyDescent="0.2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x14ac:dyDescent="0.2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x14ac:dyDescent="0.2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x14ac:dyDescent="0.2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x14ac:dyDescent="0.2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x14ac:dyDescent="0.2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x14ac:dyDescent="0.2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x14ac:dyDescent="0.2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x14ac:dyDescent="0.2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x14ac:dyDescent="0.2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x14ac:dyDescent="0.2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x14ac:dyDescent="0.2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x14ac:dyDescent="0.2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x14ac:dyDescent="0.2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x14ac:dyDescent="0.2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x14ac:dyDescent="0.2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x14ac:dyDescent="0.2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x14ac:dyDescent="0.2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x14ac:dyDescent="0.2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x14ac:dyDescent="0.2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x14ac:dyDescent="0.2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x14ac:dyDescent="0.2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x14ac:dyDescent="0.2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x14ac:dyDescent="0.2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x14ac:dyDescent="0.2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x14ac:dyDescent="0.2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x14ac:dyDescent="0.2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x14ac:dyDescent="0.2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x14ac:dyDescent="0.2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x14ac:dyDescent="0.2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x14ac:dyDescent="0.2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x14ac:dyDescent="0.2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x14ac:dyDescent="0.2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x14ac:dyDescent="0.2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x14ac:dyDescent="0.2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x14ac:dyDescent="0.2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x14ac:dyDescent="0.2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x14ac:dyDescent="0.2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x14ac:dyDescent="0.2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x14ac:dyDescent="0.2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x14ac:dyDescent="0.2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x14ac:dyDescent="0.2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x14ac:dyDescent="0.2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x14ac:dyDescent="0.2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x14ac:dyDescent="0.2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x14ac:dyDescent="0.2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x14ac:dyDescent="0.2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x14ac:dyDescent="0.2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x14ac:dyDescent="0.2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x14ac:dyDescent="0.2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x14ac:dyDescent="0.2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x14ac:dyDescent="0.2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x14ac:dyDescent="0.2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x14ac:dyDescent="0.2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x14ac:dyDescent="0.2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x14ac:dyDescent="0.2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x14ac:dyDescent="0.2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x14ac:dyDescent="0.2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x14ac:dyDescent="0.2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x14ac:dyDescent="0.2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x14ac:dyDescent="0.2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x14ac:dyDescent="0.2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x14ac:dyDescent="0.2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x14ac:dyDescent="0.2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x14ac:dyDescent="0.2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x14ac:dyDescent="0.2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x14ac:dyDescent="0.2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x14ac:dyDescent="0.2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x14ac:dyDescent="0.2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x14ac:dyDescent="0.2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x14ac:dyDescent="0.2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x14ac:dyDescent="0.2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x14ac:dyDescent="0.2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x14ac:dyDescent="0.2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x14ac:dyDescent="0.2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x14ac:dyDescent="0.2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x14ac:dyDescent="0.2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x14ac:dyDescent="0.2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x14ac:dyDescent="0.2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x14ac:dyDescent="0.2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x14ac:dyDescent="0.2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x14ac:dyDescent="0.2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x14ac:dyDescent="0.2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x14ac:dyDescent="0.2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x14ac:dyDescent="0.2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x14ac:dyDescent="0.2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x14ac:dyDescent="0.2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x14ac:dyDescent="0.2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x14ac:dyDescent="0.2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x14ac:dyDescent="0.2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x14ac:dyDescent="0.2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x14ac:dyDescent="0.2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x14ac:dyDescent="0.2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x14ac:dyDescent="0.2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x14ac:dyDescent="0.2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x14ac:dyDescent="0.2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x14ac:dyDescent="0.2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x14ac:dyDescent="0.2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x14ac:dyDescent="0.2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x14ac:dyDescent="0.2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x14ac:dyDescent="0.2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x14ac:dyDescent="0.2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x14ac:dyDescent="0.2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x14ac:dyDescent="0.2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x14ac:dyDescent="0.2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x14ac:dyDescent="0.2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x14ac:dyDescent="0.2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x14ac:dyDescent="0.2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x14ac:dyDescent="0.2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x14ac:dyDescent="0.2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x14ac:dyDescent="0.2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x14ac:dyDescent="0.2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x14ac:dyDescent="0.2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x14ac:dyDescent="0.2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x14ac:dyDescent="0.2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x14ac:dyDescent="0.2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x14ac:dyDescent="0.2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x14ac:dyDescent="0.2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x14ac:dyDescent="0.2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x14ac:dyDescent="0.2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x14ac:dyDescent="0.2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x14ac:dyDescent="0.2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x14ac:dyDescent="0.2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x14ac:dyDescent="0.2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x14ac:dyDescent="0.2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x14ac:dyDescent="0.2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x14ac:dyDescent="0.2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x14ac:dyDescent="0.2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x14ac:dyDescent="0.2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x14ac:dyDescent="0.2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x14ac:dyDescent="0.2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x14ac:dyDescent="0.2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x14ac:dyDescent="0.2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x14ac:dyDescent="0.2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x14ac:dyDescent="0.2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x14ac:dyDescent="0.2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x14ac:dyDescent="0.2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x14ac:dyDescent="0.2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x14ac:dyDescent="0.2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x14ac:dyDescent="0.2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x14ac:dyDescent="0.2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x14ac:dyDescent="0.2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x14ac:dyDescent="0.2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x14ac:dyDescent="0.2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x14ac:dyDescent="0.2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x14ac:dyDescent="0.2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x14ac:dyDescent="0.2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x14ac:dyDescent="0.2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x14ac:dyDescent="0.2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x14ac:dyDescent="0.2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x14ac:dyDescent="0.2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x14ac:dyDescent="0.2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x14ac:dyDescent="0.2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x14ac:dyDescent="0.2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x14ac:dyDescent="0.2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x14ac:dyDescent="0.2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x14ac:dyDescent="0.2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x14ac:dyDescent="0.2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x14ac:dyDescent="0.2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x14ac:dyDescent="0.2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x14ac:dyDescent="0.2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x14ac:dyDescent="0.2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x14ac:dyDescent="0.2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x14ac:dyDescent="0.2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x14ac:dyDescent="0.2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x14ac:dyDescent="0.2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x14ac:dyDescent="0.2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x14ac:dyDescent="0.2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x14ac:dyDescent="0.2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x14ac:dyDescent="0.2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x14ac:dyDescent="0.2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x14ac:dyDescent="0.2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x14ac:dyDescent="0.2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x14ac:dyDescent="0.2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x14ac:dyDescent="0.2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x14ac:dyDescent="0.2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x14ac:dyDescent="0.2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x14ac:dyDescent="0.2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x14ac:dyDescent="0.2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x14ac:dyDescent="0.2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x14ac:dyDescent="0.2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x14ac:dyDescent="0.2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x14ac:dyDescent="0.2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x14ac:dyDescent="0.2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x14ac:dyDescent="0.2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x14ac:dyDescent="0.2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x14ac:dyDescent="0.2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x14ac:dyDescent="0.2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x14ac:dyDescent="0.2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x14ac:dyDescent="0.2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x14ac:dyDescent="0.2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x14ac:dyDescent="0.2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x14ac:dyDescent="0.2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x14ac:dyDescent="0.2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x14ac:dyDescent="0.2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x14ac:dyDescent="0.2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x14ac:dyDescent="0.2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x14ac:dyDescent="0.2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x14ac:dyDescent="0.2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x14ac:dyDescent="0.2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x14ac:dyDescent="0.2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x14ac:dyDescent="0.2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x14ac:dyDescent="0.2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x14ac:dyDescent="0.2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x14ac:dyDescent="0.2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x14ac:dyDescent="0.2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x14ac:dyDescent="0.2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x14ac:dyDescent="0.2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x14ac:dyDescent="0.2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x14ac:dyDescent="0.2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x14ac:dyDescent="0.2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x14ac:dyDescent="0.2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x14ac:dyDescent="0.2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x14ac:dyDescent="0.2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x14ac:dyDescent="0.2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x14ac:dyDescent="0.2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x14ac:dyDescent="0.2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x14ac:dyDescent="0.2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x14ac:dyDescent="0.2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x14ac:dyDescent="0.2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x14ac:dyDescent="0.2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x14ac:dyDescent="0.2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x14ac:dyDescent="0.2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x14ac:dyDescent="0.2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x14ac:dyDescent="0.2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x14ac:dyDescent="0.2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x14ac:dyDescent="0.2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x14ac:dyDescent="0.2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x14ac:dyDescent="0.2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x14ac:dyDescent="0.2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x14ac:dyDescent="0.2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x14ac:dyDescent="0.2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x14ac:dyDescent="0.2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x14ac:dyDescent="0.2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x14ac:dyDescent="0.2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x14ac:dyDescent="0.2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x14ac:dyDescent="0.2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x14ac:dyDescent="0.2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x14ac:dyDescent="0.2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x14ac:dyDescent="0.2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x14ac:dyDescent="0.2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x14ac:dyDescent="0.2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x14ac:dyDescent="0.2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x14ac:dyDescent="0.2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x14ac:dyDescent="0.2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x14ac:dyDescent="0.2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x14ac:dyDescent="0.2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x14ac:dyDescent="0.2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x14ac:dyDescent="0.2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x14ac:dyDescent="0.2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x14ac:dyDescent="0.2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x14ac:dyDescent="0.2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x14ac:dyDescent="0.2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x14ac:dyDescent="0.2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x14ac:dyDescent="0.2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x14ac:dyDescent="0.2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x14ac:dyDescent="0.2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x14ac:dyDescent="0.2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x14ac:dyDescent="0.2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x14ac:dyDescent="0.2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x14ac:dyDescent="0.2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x14ac:dyDescent="0.2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x14ac:dyDescent="0.2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x14ac:dyDescent="0.2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x14ac:dyDescent="0.2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x14ac:dyDescent="0.2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x14ac:dyDescent="0.2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x14ac:dyDescent="0.2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x14ac:dyDescent="0.2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x14ac:dyDescent="0.2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x14ac:dyDescent="0.2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x14ac:dyDescent="0.2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x14ac:dyDescent="0.2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x14ac:dyDescent="0.2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x14ac:dyDescent="0.2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x14ac:dyDescent="0.2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x14ac:dyDescent="0.2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x14ac:dyDescent="0.2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x14ac:dyDescent="0.2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x14ac:dyDescent="0.2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x14ac:dyDescent="0.2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x14ac:dyDescent="0.2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x14ac:dyDescent="0.2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x14ac:dyDescent="0.2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x14ac:dyDescent="0.2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x14ac:dyDescent="0.2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x14ac:dyDescent="0.2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x14ac:dyDescent="0.2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x14ac:dyDescent="0.2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x14ac:dyDescent="0.2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x14ac:dyDescent="0.2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x14ac:dyDescent="0.2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x14ac:dyDescent="0.2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x14ac:dyDescent="0.2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x14ac:dyDescent="0.2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x14ac:dyDescent="0.2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x14ac:dyDescent="0.2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x14ac:dyDescent="0.2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x14ac:dyDescent="0.2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x14ac:dyDescent="0.2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x14ac:dyDescent="0.2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x14ac:dyDescent="0.2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x14ac:dyDescent="0.2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x14ac:dyDescent="0.2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x14ac:dyDescent="0.2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x14ac:dyDescent="0.2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x14ac:dyDescent="0.2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x14ac:dyDescent="0.2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x14ac:dyDescent="0.2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x14ac:dyDescent="0.2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x14ac:dyDescent="0.2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x14ac:dyDescent="0.2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x14ac:dyDescent="0.2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x14ac:dyDescent="0.2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x14ac:dyDescent="0.2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x14ac:dyDescent="0.2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x14ac:dyDescent="0.2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x14ac:dyDescent="0.2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x14ac:dyDescent="0.2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x14ac:dyDescent="0.2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x14ac:dyDescent="0.2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x14ac:dyDescent="0.2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x14ac:dyDescent="0.2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x14ac:dyDescent="0.2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x14ac:dyDescent="0.2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x14ac:dyDescent="0.2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x14ac:dyDescent="0.2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x14ac:dyDescent="0.2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x14ac:dyDescent="0.2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x14ac:dyDescent="0.2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x14ac:dyDescent="0.2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x14ac:dyDescent="0.2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x14ac:dyDescent="0.2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x14ac:dyDescent="0.2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x14ac:dyDescent="0.2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x14ac:dyDescent="0.2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x14ac:dyDescent="0.2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x14ac:dyDescent="0.2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x14ac:dyDescent="0.2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x14ac:dyDescent="0.2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x14ac:dyDescent="0.2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x14ac:dyDescent="0.2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x14ac:dyDescent="0.2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x14ac:dyDescent="0.2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x14ac:dyDescent="0.2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x14ac:dyDescent="0.2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x14ac:dyDescent="0.2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x14ac:dyDescent="0.2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x14ac:dyDescent="0.2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x14ac:dyDescent="0.2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x14ac:dyDescent="0.2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x14ac:dyDescent="0.2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x14ac:dyDescent="0.2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x14ac:dyDescent="0.2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x14ac:dyDescent="0.2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x14ac:dyDescent="0.2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x14ac:dyDescent="0.2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x14ac:dyDescent="0.2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x14ac:dyDescent="0.2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x14ac:dyDescent="0.2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x14ac:dyDescent="0.2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x14ac:dyDescent="0.2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x14ac:dyDescent="0.2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x14ac:dyDescent="0.2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x14ac:dyDescent="0.2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x14ac:dyDescent="0.2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x14ac:dyDescent="0.2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x14ac:dyDescent="0.2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x14ac:dyDescent="0.2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x14ac:dyDescent="0.2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x14ac:dyDescent="0.2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x14ac:dyDescent="0.2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x14ac:dyDescent="0.2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x14ac:dyDescent="0.2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x14ac:dyDescent="0.2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x14ac:dyDescent="0.2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x14ac:dyDescent="0.2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x14ac:dyDescent="0.2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x14ac:dyDescent="0.2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x14ac:dyDescent="0.2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x14ac:dyDescent="0.2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x14ac:dyDescent="0.2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x14ac:dyDescent="0.2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x14ac:dyDescent="0.2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x14ac:dyDescent="0.2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x14ac:dyDescent="0.2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x14ac:dyDescent="0.2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x14ac:dyDescent="0.2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x14ac:dyDescent="0.2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x14ac:dyDescent="0.2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x14ac:dyDescent="0.2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x14ac:dyDescent="0.2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x14ac:dyDescent="0.2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x14ac:dyDescent="0.2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x14ac:dyDescent="0.2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x14ac:dyDescent="0.2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x14ac:dyDescent="0.2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x14ac:dyDescent="0.2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x14ac:dyDescent="0.2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x14ac:dyDescent="0.2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x14ac:dyDescent="0.2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x14ac:dyDescent="0.2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x14ac:dyDescent="0.2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x14ac:dyDescent="0.2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x14ac:dyDescent="0.2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x14ac:dyDescent="0.2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x14ac:dyDescent="0.2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x14ac:dyDescent="0.2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x14ac:dyDescent="0.2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x14ac:dyDescent="0.2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x14ac:dyDescent="0.2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x14ac:dyDescent="0.2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x14ac:dyDescent="0.2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x14ac:dyDescent="0.2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x14ac:dyDescent="0.2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x14ac:dyDescent="0.2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x14ac:dyDescent="0.2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x14ac:dyDescent="0.2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x14ac:dyDescent="0.2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x14ac:dyDescent="0.2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x14ac:dyDescent="0.2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x14ac:dyDescent="0.2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x14ac:dyDescent="0.2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x14ac:dyDescent="0.2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x14ac:dyDescent="0.2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x14ac:dyDescent="0.2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x14ac:dyDescent="0.2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x14ac:dyDescent="0.2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x14ac:dyDescent="0.2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x14ac:dyDescent="0.2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x14ac:dyDescent="0.2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x14ac:dyDescent="0.2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x14ac:dyDescent="0.2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x14ac:dyDescent="0.2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x14ac:dyDescent="0.2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x14ac:dyDescent="0.2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x14ac:dyDescent="0.2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x14ac:dyDescent="0.2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x14ac:dyDescent="0.2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x14ac:dyDescent="0.2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x14ac:dyDescent="0.2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x14ac:dyDescent="0.2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x14ac:dyDescent="0.2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x14ac:dyDescent="0.2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x14ac:dyDescent="0.2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x14ac:dyDescent="0.2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x14ac:dyDescent="0.2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x14ac:dyDescent="0.2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x14ac:dyDescent="0.2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x14ac:dyDescent="0.2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x14ac:dyDescent="0.2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x14ac:dyDescent="0.2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x14ac:dyDescent="0.2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x14ac:dyDescent="0.2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x14ac:dyDescent="0.2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x14ac:dyDescent="0.2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x14ac:dyDescent="0.2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x14ac:dyDescent="0.2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x14ac:dyDescent="0.2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x14ac:dyDescent="0.2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x14ac:dyDescent="0.2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x14ac:dyDescent="0.2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x14ac:dyDescent="0.2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x14ac:dyDescent="0.2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x14ac:dyDescent="0.2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x14ac:dyDescent="0.2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x14ac:dyDescent="0.2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x14ac:dyDescent="0.2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x14ac:dyDescent="0.2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x14ac:dyDescent="0.2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x14ac:dyDescent="0.2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x14ac:dyDescent="0.2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x14ac:dyDescent="0.2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x14ac:dyDescent="0.2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x14ac:dyDescent="0.2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x14ac:dyDescent="0.2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x14ac:dyDescent="0.2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x14ac:dyDescent="0.2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x14ac:dyDescent="0.2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x14ac:dyDescent="0.2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x14ac:dyDescent="0.2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x14ac:dyDescent="0.2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x14ac:dyDescent="0.2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x14ac:dyDescent="0.2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x14ac:dyDescent="0.2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x14ac:dyDescent="0.2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x14ac:dyDescent="0.2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x14ac:dyDescent="0.2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x14ac:dyDescent="0.2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x14ac:dyDescent="0.2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x14ac:dyDescent="0.2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x14ac:dyDescent="0.2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x14ac:dyDescent="0.2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x14ac:dyDescent="0.2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x14ac:dyDescent="0.2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x14ac:dyDescent="0.2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x14ac:dyDescent="0.2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x14ac:dyDescent="0.2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x14ac:dyDescent="0.2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x14ac:dyDescent="0.2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x14ac:dyDescent="0.2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x14ac:dyDescent="0.2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x14ac:dyDescent="0.2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x14ac:dyDescent="0.2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x14ac:dyDescent="0.2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x14ac:dyDescent="0.2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x14ac:dyDescent="0.2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x14ac:dyDescent="0.2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x14ac:dyDescent="0.2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x14ac:dyDescent="0.2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x14ac:dyDescent="0.2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x14ac:dyDescent="0.2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x14ac:dyDescent="0.2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x14ac:dyDescent="0.2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x14ac:dyDescent="0.2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x14ac:dyDescent="0.2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x14ac:dyDescent="0.2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x14ac:dyDescent="0.2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x14ac:dyDescent="0.2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x14ac:dyDescent="0.2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x14ac:dyDescent="0.2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x14ac:dyDescent="0.2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x14ac:dyDescent="0.2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x14ac:dyDescent="0.2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x14ac:dyDescent="0.2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x14ac:dyDescent="0.2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x14ac:dyDescent="0.2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x14ac:dyDescent="0.2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x14ac:dyDescent="0.2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x14ac:dyDescent="0.2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x14ac:dyDescent="0.2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x14ac:dyDescent="0.2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x14ac:dyDescent="0.2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x14ac:dyDescent="0.2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x14ac:dyDescent="0.2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x14ac:dyDescent="0.2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x14ac:dyDescent="0.2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x14ac:dyDescent="0.2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x14ac:dyDescent="0.2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x14ac:dyDescent="0.2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x14ac:dyDescent="0.2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x14ac:dyDescent="0.2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x14ac:dyDescent="0.2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x14ac:dyDescent="0.2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x14ac:dyDescent="0.2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x14ac:dyDescent="0.2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x14ac:dyDescent="0.2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x14ac:dyDescent="0.2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x14ac:dyDescent="0.2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x14ac:dyDescent="0.2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x14ac:dyDescent="0.2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x14ac:dyDescent="0.2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x14ac:dyDescent="0.2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x14ac:dyDescent="0.2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x14ac:dyDescent="0.2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x14ac:dyDescent="0.2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x14ac:dyDescent="0.2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x14ac:dyDescent="0.2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x14ac:dyDescent="0.2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x14ac:dyDescent="0.2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x14ac:dyDescent="0.2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x14ac:dyDescent="0.2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x14ac:dyDescent="0.2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x14ac:dyDescent="0.2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x14ac:dyDescent="0.2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x14ac:dyDescent="0.2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x14ac:dyDescent="0.2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x14ac:dyDescent="0.2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x14ac:dyDescent="0.2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x14ac:dyDescent="0.2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x14ac:dyDescent="0.2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x14ac:dyDescent="0.2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x14ac:dyDescent="0.2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x14ac:dyDescent="0.2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x14ac:dyDescent="0.2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x14ac:dyDescent="0.2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x14ac:dyDescent="0.2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x14ac:dyDescent="0.2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x14ac:dyDescent="0.2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x14ac:dyDescent="0.2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x14ac:dyDescent="0.2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x14ac:dyDescent="0.2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x14ac:dyDescent="0.2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x14ac:dyDescent="0.2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x14ac:dyDescent="0.2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x14ac:dyDescent="0.2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x14ac:dyDescent="0.2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x14ac:dyDescent="0.2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x14ac:dyDescent="0.2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x14ac:dyDescent="0.2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x14ac:dyDescent="0.2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x14ac:dyDescent="0.2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x14ac:dyDescent="0.2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x14ac:dyDescent="0.2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x14ac:dyDescent="0.2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x14ac:dyDescent="0.2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x14ac:dyDescent="0.2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x14ac:dyDescent="0.2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x14ac:dyDescent="0.2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x14ac:dyDescent="0.2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x14ac:dyDescent="0.2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x14ac:dyDescent="0.2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x14ac:dyDescent="0.2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x14ac:dyDescent="0.2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x14ac:dyDescent="0.2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x14ac:dyDescent="0.2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x14ac:dyDescent="0.2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x14ac:dyDescent="0.2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x14ac:dyDescent="0.2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x14ac:dyDescent="0.2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x14ac:dyDescent="0.2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x14ac:dyDescent="0.2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x14ac:dyDescent="0.2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x14ac:dyDescent="0.2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x14ac:dyDescent="0.2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x14ac:dyDescent="0.2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x14ac:dyDescent="0.2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x14ac:dyDescent="0.2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x14ac:dyDescent="0.2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x14ac:dyDescent="0.2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x14ac:dyDescent="0.2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x14ac:dyDescent="0.2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x14ac:dyDescent="0.2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x14ac:dyDescent="0.2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x14ac:dyDescent="0.2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x14ac:dyDescent="0.2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x14ac:dyDescent="0.2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x14ac:dyDescent="0.2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x14ac:dyDescent="0.2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x14ac:dyDescent="0.2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x14ac:dyDescent="0.2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x14ac:dyDescent="0.2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x14ac:dyDescent="0.2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x14ac:dyDescent="0.2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x14ac:dyDescent="0.2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x14ac:dyDescent="0.2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x14ac:dyDescent="0.2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x14ac:dyDescent="0.2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x14ac:dyDescent="0.2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x14ac:dyDescent="0.2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x14ac:dyDescent="0.2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x14ac:dyDescent="0.2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x14ac:dyDescent="0.2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x14ac:dyDescent="0.2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x14ac:dyDescent="0.2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x14ac:dyDescent="0.2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x14ac:dyDescent="0.2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x14ac:dyDescent="0.2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x14ac:dyDescent="0.2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x14ac:dyDescent="0.2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x14ac:dyDescent="0.2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x14ac:dyDescent="0.2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x14ac:dyDescent="0.2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x14ac:dyDescent="0.2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x14ac:dyDescent="0.2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x14ac:dyDescent="0.2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x14ac:dyDescent="0.2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x14ac:dyDescent="0.2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x14ac:dyDescent="0.2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x14ac:dyDescent="0.2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x14ac:dyDescent="0.2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x14ac:dyDescent="0.2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x14ac:dyDescent="0.2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x14ac:dyDescent="0.2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x14ac:dyDescent="0.2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x14ac:dyDescent="0.2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x14ac:dyDescent="0.2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x14ac:dyDescent="0.2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x14ac:dyDescent="0.2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x14ac:dyDescent="0.2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x14ac:dyDescent="0.2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x14ac:dyDescent="0.2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x14ac:dyDescent="0.2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x14ac:dyDescent="0.2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x14ac:dyDescent="0.2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x14ac:dyDescent="0.2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x14ac:dyDescent="0.2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x14ac:dyDescent="0.2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x14ac:dyDescent="0.2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x14ac:dyDescent="0.2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x14ac:dyDescent="0.2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x14ac:dyDescent="0.2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x14ac:dyDescent="0.2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x14ac:dyDescent="0.2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x14ac:dyDescent="0.2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x14ac:dyDescent="0.2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x14ac:dyDescent="0.2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x14ac:dyDescent="0.2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x14ac:dyDescent="0.2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x14ac:dyDescent="0.2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x14ac:dyDescent="0.2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x14ac:dyDescent="0.2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x14ac:dyDescent="0.2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x14ac:dyDescent="0.2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x14ac:dyDescent="0.2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x14ac:dyDescent="0.2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x14ac:dyDescent="0.2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x14ac:dyDescent="0.2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x14ac:dyDescent="0.2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x14ac:dyDescent="0.2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x14ac:dyDescent="0.2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x14ac:dyDescent="0.2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x14ac:dyDescent="0.2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x14ac:dyDescent="0.2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x14ac:dyDescent="0.2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x14ac:dyDescent="0.2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x14ac:dyDescent="0.2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x14ac:dyDescent="0.2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x14ac:dyDescent="0.2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x14ac:dyDescent="0.2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x14ac:dyDescent="0.2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x14ac:dyDescent="0.2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x14ac:dyDescent="0.2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x14ac:dyDescent="0.2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x14ac:dyDescent="0.2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x14ac:dyDescent="0.2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x14ac:dyDescent="0.2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x14ac:dyDescent="0.2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x14ac:dyDescent="0.2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x14ac:dyDescent="0.2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x14ac:dyDescent="0.2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x14ac:dyDescent="0.2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x14ac:dyDescent="0.2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x14ac:dyDescent="0.2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x14ac:dyDescent="0.2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x14ac:dyDescent="0.2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x14ac:dyDescent="0.2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x14ac:dyDescent="0.2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x14ac:dyDescent="0.2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x14ac:dyDescent="0.2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x14ac:dyDescent="0.2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x14ac:dyDescent="0.2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x14ac:dyDescent="0.2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x14ac:dyDescent="0.2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x14ac:dyDescent="0.2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x14ac:dyDescent="0.2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x14ac:dyDescent="0.2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x14ac:dyDescent="0.2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x14ac:dyDescent="0.2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x14ac:dyDescent="0.2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x14ac:dyDescent="0.2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x14ac:dyDescent="0.2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x14ac:dyDescent="0.2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x14ac:dyDescent="0.2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x14ac:dyDescent="0.2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x14ac:dyDescent="0.2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x14ac:dyDescent="0.2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x14ac:dyDescent="0.2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x14ac:dyDescent="0.2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x14ac:dyDescent="0.2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x14ac:dyDescent="0.2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x14ac:dyDescent="0.2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x14ac:dyDescent="0.2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x14ac:dyDescent="0.2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x14ac:dyDescent="0.2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x14ac:dyDescent="0.2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x14ac:dyDescent="0.2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x14ac:dyDescent="0.2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x14ac:dyDescent="0.2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x14ac:dyDescent="0.2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x14ac:dyDescent="0.2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x14ac:dyDescent="0.2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x14ac:dyDescent="0.2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x14ac:dyDescent="0.2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x14ac:dyDescent="0.2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x14ac:dyDescent="0.2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x14ac:dyDescent="0.2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x14ac:dyDescent="0.2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x14ac:dyDescent="0.2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x14ac:dyDescent="0.2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x14ac:dyDescent="0.2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x14ac:dyDescent="0.2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x14ac:dyDescent="0.2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x14ac:dyDescent="0.2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x14ac:dyDescent="0.2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x14ac:dyDescent="0.2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x14ac:dyDescent="0.2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x14ac:dyDescent="0.2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x14ac:dyDescent="0.2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x14ac:dyDescent="0.2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x14ac:dyDescent="0.2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x14ac:dyDescent="0.2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x14ac:dyDescent="0.2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x14ac:dyDescent="0.2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x14ac:dyDescent="0.2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x14ac:dyDescent="0.2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x14ac:dyDescent="0.2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x14ac:dyDescent="0.2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x14ac:dyDescent="0.2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x14ac:dyDescent="0.2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x14ac:dyDescent="0.2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x14ac:dyDescent="0.2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x14ac:dyDescent="0.2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x14ac:dyDescent="0.2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x14ac:dyDescent="0.2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x14ac:dyDescent="0.2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x14ac:dyDescent="0.2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x14ac:dyDescent="0.2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x14ac:dyDescent="0.2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x14ac:dyDescent="0.2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x14ac:dyDescent="0.2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x14ac:dyDescent="0.2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  <row r="3432" spans="6:17" x14ac:dyDescent="0.2">
      <c r="F3432" s="33"/>
      <c r="G3432" s="33"/>
      <c r="H3432" s="33"/>
      <c r="I3432" s="33"/>
      <c r="J3432" s="33"/>
      <c r="K3432" s="33"/>
      <c r="L3432" s="33"/>
      <c r="M3432" s="33"/>
      <c r="N3432" s="33"/>
      <c r="O3432" s="33"/>
      <c r="P3432" s="33"/>
      <c r="Q3432" s="33"/>
    </row>
    <row r="3433" spans="6:17" x14ac:dyDescent="0.2">
      <c r="F3433" s="33"/>
      <c r="G3433" s="33"/>
      <c r="H3433" s="33"/>
      <c r="I3433" s="33"/>
      <c r="J3433" s="33"/>
      <c r="K3433" s="33"/>
      <c r="L3433" s="33"/>
      <c r="M3433" s="33"/>
      <c r="N3433" s="33"/>
      <c r="O3433" s="33"/>
      <c r="P3433" s="33"/>
      <c r="Q3433" s="33"/>
    </row>
    <row r="3434" spans="6:17" x14ac:dyDescent="0.2">
      <c r="F3434" s="33"/>
      <c r="G3434" s="33"/>
      <c r="H3434" s="33"/>
      <c r="I3434" s="33"/>
      <c r="J3434" s="33"/>
      <c r="K3434" s="33"/>
      <c r="L3434" s="33"/>
      <c r="M3434" s="33"/>
      <c r="N3434" s="33"/>
      <c r="O3434" s="33"/>
      <c r="P3434" s="33"/>
      <c r="Q3434" s="33"/>
    </row>
    <row r="3435" spans="6:17" x14ac:dyDescent="0.2">
      <c r="F3435" s="33"/>
      <c r="G3435" s="33"/>
      <c r="H3435" s="33"/>
      <c r="I3435" s="33"/>
      <c r="J3435" s="33"/>
      <c r="K3435" s="33"/>
      <c r="L3435" s="33"/>
      <c r="M3435" s="33"/>
      <c r="N3435" s="33"/>
      <c r="O3435" s="33"/>
      <c r="P3435" s="33"/>
      <c r="Q3435" s="33"/>
    </row>
    <row r="3436" spans="6:17" x14ac:dyDescent="0.2">
      <c r="F3436" s="33"/>
      <c r="G3436" s="33"/>
      <c r="H3436" s="33"/>
      <c r="I3436" s="33"/>
      <c r="J3436" s="33"/>
      <c r="K3436" s="33"/>
      <c r="L3436" s="33"/>
      <c r="M3436" s="33"/>
      <c r="N3436" s="33"/>
      <c r="O3436" s="33"/>
      <c r="P3436" s="33"/>
      <c r="Q3436" s="33"/>
    </row>
    <row r="3437" spans="6:17" x14ac:dyDescent="0.2">
      <c r="F3437" s="33"/>
      <c r="G3437" s="33"/>
      <c r="H3437" s="33"/>
      <c r="I3437" s="33"/>
      <c r="J3437" s="33"/>
      <c r="K3437" s="33"/>
      <c r="L3437" s="33"/>
      <c r="M3437" s="33"/>
      <c r="N3437" s="33"/>
      <c r="O3437" s="33"/>
      <c r="P3437" s="33"/>
      <c r="Q3437" s="33"/>
    </row>
    <row r="3438" spans="6:17" x14ac:dyDescent="0.2">
      <c r="F3438" s="33"/>
      <c r="G3438" s="33"/>
      <c r="H3438" s="33"/>
      <c r="I3438" s="33"/>
      <c r="J3438" s="33"/>
      <c r="K3438" s="33"/>
      <c r="L3438" s="33"/>
      <c r="M3438" s="33"/>
      <c r="N3438" s="33"/>
      <c r="O3438" s="33"/>
      <c r="P3438" s="33"/>
      <c r="Q3438" s="33"/>
    </row>
    <row r="3439" spans="6:17" x14ac:dyDescent="0.2">
      <c r="F3439" s="33"/>
      <c r="G3439" s="33"/>
      <c r="H3439" s="33"/>
      <c r="I3439" s="33"/>
      <c r="J3439" s="33"/>
      <c r="K3439" s="33"/>
      <c r="L3439" s="33"/>
      <c r="M3439" s="33"/>
      <c r="N3439" s="33"/>
      <c r="O3439" s="33"/>
      <c r="P3439" s="33"/>
      <c r="Q3439" s="33"/>
    </row>
    <row r="3440" spans="6:17" x14ac:dyDescent="0.2">
      <c r="F3440" s="33"/>
      <c r="G3440" s="33"/>
      <c r="H3440" s="33"/>
      <c r="I3440" s="33"/>
      <c r="J3440" s="33"/>
      <c r="K3440" s="33"/>
      <c r="L3440" s="33"/>
      <c r="M3440" s="33"/>
      <c r="N3440" s="33"/>
      <c r="O3440" s="33"/>
      <c r="P3440" s="33"/>
      <c r="Q3440" s="33"/>
    </row>
    <row r="3441" spans="6:17" x14ac:dyDescent="0.2">
      <c r="F3441" s="33"/>
      <c r="G3441" s="33"/>
      <c r="H3441" s="33"/>
      <c r="I3441" s="33"/>
      <c r="J3441" s="33"/>
      <c r="K3441" s="33"/>
      <c r="L3441" s="33"/>
      <c r="M3441" s="33"/>
      <c r="N3441" s="33"/>
      <c r="O3441" s="33"/>
      <c r="P3441" s="33"/>
      <c r="Q3441" s="33"/>
    </row>
    <row r="3442" spans="6:17" x14ac:dyDescent="0.2">
      <c r="F3442" s="33"/>
      <c r="G3442" s="33"/>
      <c r="H3442" s="33"/>
      <c r="I3442" s="33"/>
      <c r="J3442" s="33"/>
      <c r="K3442" s="33"/>
      <c r="L3442" s="33"/>
      <c r="M3442" s="33"/>
      <c r="N3442" s="33"/>
      <c r="O3442" s="33"/>
      <c r="P3442" s="33"/>
      <c r="Q3442" s="33"/>
    </row>
    <row r="3443" spans="6:17" x14ac:dyDescent="0.2">
      <c r="F3443" s="33"/>
      <c r="G3443" s="33"/>
      <c r="H3443" s="33"/>
      <c r="I3443" s="33"/>
      <c r="J3443" s="33"/>
      <c r="K3443" s="33"/>
      <c r="L3443" s="33"/>
      <c r="M3443" s="33"/>
      <c r="N3443" s="33"/>
      <c r="O3443" s="33"/>
      <c r="P3443" s="33"/>
      <c r="Q3443" s="33"/>
    </row>
    <row r="3444" spans="6:17" x14ac:dyDescent="0.2">
      <c r="F3444" s="33"/>
      <c r="G3444" s="33"/>
      <c r="H3444" s="33"/>
      <c r="I3444" s="33"/>
      <c r="J3444" s="33"/>
      <c r="K3444" s="33"/>
      <c r="L3444" s="33"/>
      <c r="M3444" s="33"/>
      <c r="N3444" s="33"/>
      <c r="O3444" s="33"/>
      <c r="P3444" s="33"/>
      <c r="Q3444" s="33"/>
    </row>
    <row r="3445" spans="6:17" x14ac:dyDescent="0.2">
      <c r="F3445" s="33"/>
      <c r="G3445" s="33"/>
      <c r="H3445" s="33"/>
      <c r="I3445" s="33"/>
      <c r="J3445" s="33"/>
      <c r="K3445" s="33"/>
      <c r="L3445" s="33"/>
      <c r="M3445" s="33"/>
      <c r="N3445" s="33"/>
      <c r="O3445" s="33"/>
      <c r="P3445" s="33"/>
      <c r="Q3445" s="33"/>
    </row>
    <row r="3446" spans="6:17" x14ac:dyDescent="0.2">
      <c r="F3446" s="33"/>
      <c r="G3446" s="33"/>
      <c r="H3446" s="33"/>
      <c r="I3446" s="33"/>
      <c r="J3446" s="33"/>
      <c r="K3446" s="33"/>
      <c r="L3446" s="33"/>
      <c r="M3446" s="33"/>
      <c r="N3446" s="33"/>
      <c r="O3446" s="33"/>
      <c r="P3446" s="33"/>
      <c r="Q3446" s="33"/>
    </row>
    <row r="3447" spans="6:17" x14ac:dyDescent="0.2">
      <c r="F3447" s="33"/>
      <c r="G3447" s="33"/>
      <c r="H3447" s="33"/>
      <c r="I3447" s="33"/>
      <c r="J3447" s="33"/>
      <c r="K3447" s="33"/>
      <c r="L3447" s="33"/>
      <c r="M3447" s="33"/>
      <c r="N3447" s="33"/>
      <c r="O3447" s="33"/>
      <c r="P3447" s="33"/>
      <c r="Q3447" s="33"/>
    </row>
    <row r="3448" spans="6:17" x14ac:dyDescent="0.2">
      <c r="F3448" s="33"/>
      <c r="G3448" s="33"/>
      <c r="H3448" s="33"/>
      <c r="I3448" s="33"/>
      <c r="J3448" s="33"/>
      <c r="K3448" s="33"/>
      <c r="L3448" s="33"/>
      <c r="M3448" s="33"/>
      <c r="N3448" s="33"/>
      <c r="O3448" s="33"/>
      <c r="P3448" s="33"/>
      <c r="Q3448" s="33"/>
    </row>
    <row r="3449" spans="6:17" x14ac:dyDescent="0.2">
      <c r="F3449" s="33"/>
      <c r="G3449" s="33"/>
      <c r="H3449" s="33"/>
      <c r="I3449" s="33"/>
      <c r="J3449" s="33"/>
      <c r="K3449" s="33"/>
      <c r="L3449" s="33"/>
      <c r="M3449" s="33"/>
      <c r="N3449" s="33"/>
      <c r="O3449" s="33"/>
      <c r="P3449" s="33"/>
      <c r="Q3449" s="33"/>
    </row>
    <row r="3450" spans="6:17" x14ac:dyDescent="0.2">
      <c r="F3450" s="33"/>
      <c r="G3450" s="33"/>
      <c r="H3450" s="33"/>
      <c r="I3450" s="33"/>
      <c r="J3450" s="33"/>
      <c r="K3450" s="33"/>
      <c r="L3450" s="33"/>
      <c r="M3450" s="33"/>
      <c r="N3450" s="33"/>
      <c r="O3450" s="33"/>
      <c r="P3450" s="33"/>
      <c r="Q3450" s="33"/>
    </row>
    <row r="3451" spans="6:17" x14ac:dyDescent="0.2">
      <c r="F3451" s="33"/>
      <c r="G3451" s="33"/>
      <c r="H3451" s="33"/>
      <c r="I3451" s="33"/>
      <c r="J3451" s="33"/>
      <c r="K3451" s="33"/>
      <c r="L3451" s="33"/>
      <c r="M3451" s="33"/>
      <c r="N3451" s="33"/>
      <c r="O3451" s="33"/>
      <c r="P3451" s="33"/>
      <c r="Q3451" s="33"/>
    </row>
    <row r="3452" spans="6:17" x14ac:dyDescent="0.2">
      <c r="F3452" s="33"/>
      <c r="G3452" s="33"/>
      <c r="H3452" s="33"/>
      <c r="I3452" s="33"/>
      <c r="J3452" s="33"/>
      <c r="K3452" s="33"/>
      <c r="L3452" s="33"/>
      <c r="M3452" s="33"/>
      <c r="N3452" s="33"/>
      <c r="O3452" s="33"/>
      <c r="P3452" s="33"/>
      <c r="Q3452" s="33"/>
    </row>
    <row r="3453" spans="6:17" x14ac:dyDescent="0.2">
      <c r="F3453" s="33"/>
      <c r="G3453" s="33"/>
      <c r="H3453" s="33"/>
      <c r="I3453" s="33"/>
      <c r="J3453" s="33"/>
      <c r="K3453" s="33"/>
      <c r="L3453" s="33"/>
      <c r="M3453" s="33"/>
      <c r="N3453" s="33"/>
      <c r="O3453" s="33"/>
      <c r="P3453" s="33"/>
      <c r="Q3453" s="33"/>
    </row>
    <row r="3454" spans="6:17" x14ac:dyDescent="0.2">
      <c r="F3454" s="33"/>
      <c r="G3454" s="33"/>
      <c r="H3454" s="33"/>
      <c r="I3454" s="33"/>
      <c r="J3454" s="33"/>
      <c r="K3454" s="33"/>
      <c r="L3454" s="33"/>
      <c r="M3454" s="33"/>
      <c r="N3454" s="33"/>
      <c r="O3454" s="33"/>
      <c r="P3454" s="33"/>
      <c r="Q3454" s="33"/>
    </row>
    <row r="3455" spans="6:17" x14ac:dyDescent="0.2">
      <c r="F3455" s="33"/>
      <c r="G3455" s="33"/>
      <c r="H3455" s="33"/>
      <c r="I3455" s="33"/>
      <c r="J3455" s="33"/>
      <c r="K3455" s="33"/>
      <c r="L3455" s="33"/>
      <c r="M3455" s="33"/>
      <c r="N3455" s="33"/>
      <c r="O3455" s="33"/>
      <c r="P3455" s="33"/>
      <c r="Q3455" s="33"/>
    </row>
    <row r="3456" spans="6:17" x14ac:dyDescent="0.2">
      <c r="F3456" s="33"/>
      <c r="G3456" s="33"/>
      <c r="H3456" s="33"/>
      <c r="I3456" s="33"/>
      <c r="J3456" s="33"/>
      <c r="K3456" s="33"/>
      <c r="L3456" s="33"/>
      <c r="M3456" s="33"/>
      <c r="N3456" s="33"/>
      <c r="O3456" s="33"/>
      <c r="P3456" s="33"/>
      <c r="Q3456" s="33"/>
    </row>
    <row r="3457" spans="6:17" x14ac:dyDescent="0.2">
      <c r="F3457" s="33"/>
      <c r="G3457" s="33"/>
      <c r="H3457" s="33"/>
      <c r="I3457" s="33"/>
      <c r="J3457" s="33"/>
      <c r="K3457" s="33"/>
      <c r="L3457" s="33"/>
      <c r="M3457" s="33"/>
      <c r="N3457" s="33"/>
      <c r="O3457" s="33"/>
      <c r="P3457" s="33"/>
      <c r="Q3457" s="33"/>
    </row>
    <row r="3458" spans="6:17" x14ac:dyDescent="0.2">
      <c r="F3458" s="33"/>
      <c r="G3458" s="33"/>
      <c r="H3458" s="33"/>
      <c r="I3458" s="33"/>
      <c r="J3458" s="33"/>
      <c r="K3458" s="33"/>
      <c r="L3458" s="33"/>
      <c r="M3458" s="33"/>
      <c r="N3458" s="33"/>
      <c r="O3458" s="33"/>
      <c r="P3458" s="33"/>
      <c r="Q3458" s="33"/>
    </row>
    <row r="3459" spans="6:17" x14ac:dyDescent="0.2">
      <c r="F3459" s="33"/>
      <c r="G3459" s="33"/>
      <c r="H3459" s="33"/>
      <c r="I3459" s="33"/>
      <c r="J3459" s="33"/>
      <c r="K3459" s="33"/>
      <c r="L3459" s="33"/>
      <c r="M3459" s="33"/>
      <c r="N3459" s="33"/>
      <c r="O3459" s="33"/>
      <c r="P3459" s="33"/>
      <c r="Q3459" s="33"/>
    </row>
    <row r="3460" spans="6:17" x14ac:dyDescent="0.2">
      <c r="F3460" s="33"/>
      <c r="G3460" s="33"/>
      <c r="H3460" s="33"/>
      <c r="I3460" s="33"/>
      <c r="J3460" s="33"/>
      <c r="K3460" s="33"/>
      <c r="L3460" s="33"/>
      <c r="M3460" s="33"/>
      <c r="N3460" s="33"/>
      <c r="O3460" s="33"/>
      <c r="P3460" s="33"/>
      <c r="Q3460" s="33"/>
    </row>
    <row r="3461" spans="6:17" x14ac:dyDescent="0.2">
      <c r="F3461" s="33"/>
      <c r="G3461" s="33"/>
      <c r="H3461" s="33"/>
      <c r="I3461" s="33"/>
      <c r="J3461" s="33"/>
      <c r="K3461" s="33"/>
      <c r="L3461" s="33"/>
      <c r="M3461" s="33"/>
      <c r="N3461" s="33"/>
      <c r="O3461" s="33"/>
      <c r="P3461" s="33"/>
      <c r="Q3461" s="33"/>
    </row>
    <row r="3462" spans="6:17" x14ac:dyDescent="0.2">
      <c r="F3462" s="33"/>
      <c r="G3462" s="33"/>
      <c r="H3462" s="33"/>
      <c r="I3462" s="33"/>
      <c r="J3462" s="33"/>
      <c r="K3462" s="33"/>
      <c r="L3462" s="33"/>
      <c r="M3462" s="33"/>
      <c r="N3462" s="33"/>
      <c r="O3462" s="33"/>
      <c r="P3462" s="33"/>
      <c r="Q3462" s="33"/>
    </row>
    <row r="3463" spans="6:17" x14ac:dyDescent="0.2">
      <c r="F3463" s="33"/>
      <c r="G3463" s="33"/>
      <c r="H3463" s="33"/>
      <c r="I3463" s="33"/>
      <c r="J3463" s="33"/>
      <c r="K3463" s="33"/>
      <c r="L3463" s="33"/>
      <c r="M3463" s="33"/>
      <c r="N3463" s="33"/>
      <c r="O3463" s="33"/>
      <c r="P3463" s="33"/>
      <c r="Q3463" s="33"/>
    </row>
    <row r="3464" spans="6:17" x14ac:dyDescent="0.2">
      <c r="F3464" s="33"/>
      <c r="G3464" s="33"/>
      <c r="H3464" s="33"/>
      <c r="I3464" s="33"/>
      <c r="J3464" s="33"/>
      <c r="K3464" s="33"/>
      <c r="L3464" s="33"/>
      <c r="M3464" s="33"/>
      <c r="N3464" s="33"/>
      <c r="O3464" s="33"/>
      <c r="P3464" s="33"/>
      <c r="Q3464" s="33"/>
    </row>
    <row r="3465" spans="6:17" x14ac:dyDescent="0.2">
      <c r="F3465" s="33"/>
      <c r="G3465" s="33"/>
      <c r="H3465" s="33"/>
      <c r="I3465" s="33"/>
      <c r="J3465" s="33"/>
      <c r="K3465" s="33"/>
      <c r="L3465" s="33"/>
      <c r="M3465" s="33"/>
      <c r="N3465" s="33"/>
      <c r="O3465" s="33"/>
      <c r="P3465" s="33"/>
      <c r="Q3465" s="33"/>
    </row>
    <row r="3466" spans="6:17" x14ac:dyDescent="0.2">
      <c r="F3466" s="33"/>
      <c r="G3466" s="33"/>
      <c r="H3466" s="33"/>
      <c r="I3466" s="33"/>
      <c r="J3466" s="33"/>
      <c r="K3466" s="33"/>
      <c r="L3466" s="33"/>
      <c r="M3466" s="33"/>
      <c r="N3466" s="33"/>
      <c r="O3466" s="33"/>
      <c r="P3466" s="33"/>
      <c r="Q3466" s="33"/>
    </row>
    <row r="3467" spans="6:17" x14ac:dyDescent="0.2">
      <c r="F3467" s="33"/>
      <c r="G3467" s="33"/>
      <c r="H3467" s="33"/>
      <c r="I3467" s="33"/>
      <c r="J3467" s="33"/>
      <c r="K3467" s="33"/>
      <c r="L3467" s="33"/>
      <c r="M3467" s="33"/>
      <c r="N3467" s="33"/>
      <c r="O3467" s="33"/>
      <c r="P3467" s="33"/>
      <c r="Q3467" s="33"/>
    </row>
    <row r="3468" spans="6:17" x14ac:dyDescent="0.2">
      <c r="F3468" s="33"/>
      <c r="G3468" s="33"/>
      <c r="H3468" s="33"/>
      <c r="I3468" s="33"/>
      <c r="J3468" s="33"/>
      <c r="K3468" s="33"/>
      <c r="L3468" s="33"/>
      <c r="M3468" s="33"/>
      <c r="N3468" s="33"/>
      <c r="O3468" s="33"/>
      <c r="P3468" s="33"/>
      <c r="Q3468" s="33"/>
    </row>
    <row r="3469" spans="6:17" x14ac:dyDescent="0.2">
      <c r="F3469" s="33"/>
      <c r="G3469" s="33"/>
      <c r="H3469" s="33"/>
      <c r="I3469" s="33"/>
      <c r="J3469" s="33"/>
      <c r="K3469" s="33"/>
      <c r="L3469" s="33"/>
      <c r="M3469" s="33"/>
      <c r="N3469" s="33"/>
      <c r="O3469" s="33"/>
      <c r="P3469" s="33"/>
      <c r="Q3469" s="33"/>
    </row>
    <row r="3470" spans="6:17" x14ac:dyDescent="0.2">
      <c r="F3470" s="33"/>
      <c r="G3470" s="33"/>
      <c r="H3470" s="33"/>
      <c r="I3470" s="33"/>
      <c r="J3470" s="33"/>
      <c r="K3470" s="33"/>
      <c r="L3470" s="33"/>
      <c r="M3470" s="33"/>
      <c r="N3470" s="33"/>
      <c r="O3470" s="33"/>
      <c r="P3470" s="33"/>
      <c r="Q3470" s="33"/>
    </row>
    <row r="3471" spans="6:17" x14ac:dyDescent="0.2">
      <c r="F3471" s="33"/>
      <c r="G3471" s="33"/>
      <c r="H3471" s="33"/>
      <c r="I3471" s="33"/>
      <c r="J3471" s="33"/>
      <c r="K3471" s="33"/>
      <c r="L3471" s="33"/>
      <c r="M3471" s="33"/>
      <c r="N3471" s="33"/>
      <c r="O3471" s="33"/>
      <c r="P3471" s="33"/>
      <c r="Q3471" s="33"/>
    </row>
    <row r="3472" spans="6:17" x14ac:dyDescent="0.2">
      <c r="F3472" s="33"/>
      <c r="G3472" s="33"/>
      <c r="H3472" s="33"/>
      <c r="I3472" s="33"/>
      <c r="J3472" s="33"/>
      <c r="K3472" s="33"/>
      <c r="L3472" s="33"/>
      <c r="M3472" s="33"/>
      <c r="N3472" s="33"/>
      <c r="O3472" s="33"/>
      <c r="P3472" s="33"/>
      <c r="Q3472" s="33"/>
    </row>
    <row r="3473" spans="6:17" x14ac:dyDescent="0.2">
      <c r="F3473" s="33"/>
      <c r="G3473" s="33"/>
      <c r="H3473" s="33"/>
      <c r="I3473" s="33"/>
      <c r="J3473" s="33"/>
      <c r="K3473" s="33"/>
      <c r="L3473" s="33"/>
      <c r="M3473" s="33"/>
      <c r="N3473" s="33"/>
      <c r="O3473" s="33"/>
      <c r="P3473" s="33"/>
      <c r="Q3473" s="33"/>
    </row>
    <row r="3474" spans="6:17" x14ac:dyDescent="0.2">
      <c r="F3474" s="33"/>
      <c r="G3474" s="33"/>
      <c r="H3474" s="33"/>
      <c r="I3474" s="33"/>
      <c r="J3474" s="33"/>
      <c r="K3474" s="33"/>
      <c r="L3474" s="33"/>
      <c r="M3474" s="33"/>
      <c r="N3474" s="33"/>
      <c r="O3474" s="33"/>
      <c r="P3474" s="33"/>
      <c r="Q3474" s="33"/>
    </row>
    <row r="3475" spans="6:17" x14ac:dyDescent="0.2">
      <c r="F3475" s="33"/>
      <c r="G3475" s="33"/>
      <c r="H3475" s="33"/>
      <c r="I3475" s="33"/>
      <c r="J3475" s="33"/>
      <c r="K3475" s="33"/>
      <c r="L3475" s="33"/>
      <c r="M3475" s="33"/>
      <c r="N3475" s="33"/>
      <c r="O3475" s="33"/>
      <c r="P3475" s="33"/>
      <c r="Q3475" s="33"/>
    </row>
    <row r="3476" spans="6:17" x14ac:dyDescent="0.2">
      <c r="F3476" s="33"/>
      <c r="G3476" s="33"/>
      <c r="H3476" s="33"/>
      <c r="I3476" s="33"/>
      <c r="J3476" s="33"/>
      <c r="K3476" s="33"/>
      <c r="L3476" s="33"/>
      <c r="M3476" s="33"/>
      <c r="N3476" s="33"/>
      <c r="O3476" s="33"/>
      <c r="P3476" s="33"/>
      <c r="Q3476" s="33"/>
    </row>
    <row r="3477" spans="6:17" x14ac:dyDescent="0.2">
      <c r="F3477" s="33"/>
      <c r="G3477" s="33"/>
      <c r="H3477" s="33"/>
      <c r="I3477" s="33"/>
      <c r="J3477" s="33"/>
      <c r="K3477" s="33"/>
      <c r="L3477" s="33"/>
      <c r="M3477" s="33"/>
      <c r="N3477" s="33"/>
      <c r="O3477" s="33"/>
      <c r="P3477" s="33"/>
      <c r="Q3477" s="33"/>
    </row>
    <row r="3478" spans="6:17" x14ac:dyDescent="0.2">
      <c r="F3478" s="33"/>
      <c r="G3478" s="33"/>
      <c r="H3478" s="33"/>
      <c r="I3478" s="33"/>
      <c r="J3478" s="33"/>
      <c r="K3478" s="33"/>
      <c r="L3478" s="33"/>
      <c r="M3478" s="33"/>
      <c r="N3478" s="33"/>
      <c r="O3478" s="33"/>
      <c r="P3478" s="33"/>
      <c r="Q3478" s="33"/>
    </row>
    <row r="3479" spans="6:17" x14ac:dyDescent="0.2">
      <c r="F3479" s="33"/>
      <c r="G3479" s="33"/>
      <c r="H3479" s="33"/>
      <c r="I3479" s="33"/>
      <c r="J3479" s="33"/>
      <c r="K3479" s="33"/>
      <c r="L3479" s="33"/>
      <c r="M3479" s="33"/>
      <c r="N3479" s="33"/>
      <c r="O3479" s="33"/>
      <c r="P3479" s="33"/>
      <c r="Q3479" s="33"/>
    </row>
    <row r="3480" spans="6:17" x14ac:dyDescent="0.2">
      <c r="F3480" s="33"/>
      <c r="G3480" s="33"/>
      <c r="H3480" s="33"/>
      <c r="I3480" s="33"/>
      <c r="J3480" s="33"/>
      <c r="K3480" s="33"/>
      <c r="L3480" s="33"/>
      <c r="M3480" s="33"/>
      <c r="N3480" s="33"/>
      <c r="O3480" s="33"/>
      <c r="P3480" s="33"/>
      <c r="Q3480" s="33"/>
    </row>
    <row r="3481" spans="6:17" x14ac:dyDescent="0.2">
      <c r="F3481" s="33"/>
      <c r="G3481" s="33"/>
      <c r="H3481" s="33"/>
      <c r="I3481" s="33"/>
      <c r="J3481" s="33"/>
      <c r="K3481" s="33"/>
      <c r="L3481" s="33"/>
      <c r="M3481" s="33"/>
      <c r="N3481" s="33"/>
      <c r="O3481" s="33"/>
      <c r="P3481" s="33"/>
      <c r="Q3481" s="33"/>
    </row>
    <row r="3482" spans="6:17" x14ac:dyDescent="0.2">
      <c r="F3482" s="33"/>
      <c r="G3482" s="33"/>
      <c r="H3482" s="33"/>
      <c r="I3482" s="33"/>
      <c r="J3482" s="33"/>
      <c r="K3482" s="33"/>
      <c r="L3482" s="33"/>
      <c r="M3482" s="33"/>
      <c r="N3482" s="33"/>
      <c r="O3482" s="33"/>
      <c r="P3482" s="33"/>
      <c r="Q3482" s="33"/>
    </row>
    <row r="3483" spans="6:17" x14ac:dyDescent="0.2">
      <c r="F3483" s="33"/>
      <c r="G3483" s="33"/>
      <c r="H3483" s="33"/>
      <c r="I3483" s="33"/>
      <c r="J3483" s="33"/>
      <c r="K3483" s="33"/>
      <c r="L3483" s="33"/>
      <c r="M3483" s="33"/>
      <c r="N3483" s="33"/>
      <c r="O3483" s="33"/>
      <c r="P3483" s="33"/>
      <c r="Q3483" s="33"/>
    </row>
    <row r="3484" spans="6:17" x14ac:dyDescent="0.2">
      <c r="F3484" s="33"/>
      <c r="G3484" s="33"/>
      <c r="H3484" s="33"/>
      <c r="I3484" s="33"/>
      <c r="J3484" s="33"/>
      <c r="K3484" s="33"/>
      <c r="L3484" s="33"/>
      <c r="M3484" s="33"/>
      <c r="N3484" s="33"/>
      <c r="O3484" s="33"/>
      <c r="P3484" s="33"/>
      <c r="Q3484" s="33"/>
    </row>
    <row r="3485" spans="6:17" x14ac:dyDescent="0.2">
      <c r="F3485" s="33"/>
      <c r="G3485" s="33"/>
      <c r="H3485" s="33"/>
      <c r="I3485" s="33"/>
      <c r="J3485" s="33"/>
      <c r="K3485" s="33"/>
      <c r="L3485" s="33"/>
      <c r="M3485" s="33"/>
      <c r="N3485" s="33"/>
      <c r="O3485" s="33"/>
      <c r="P3485" s="33"/>
      <c r="Q3485" s="33"/>
    </row>
    <row r="3486" spans="6:17" x14ac:dyDescent="0.2">
      <c r="F3486" s="33"/>
      <c r="G3486" s="33"/>
      <c r="H3486" s="33"/>
      <c r="I3486" s="33"/>
      <c r="J3486" s="33"/>
      <c r="K3486" s="33"/>
      <c r="L3486" s="33"/>
      <c r="M3486" s="33"/>
      <c r="N3486" s="33"/>
      <c r="O3486" s="33"/>
      <c r="P3486" s="33"/>
      <c r="Q3486" s="33"/>
    </row>
    <row r="3487" spans="6:17" x14ac:dyDescent="0.2">
      <c r="F3487" s="33"/>
      <c r="G3487" s="33"/>
      <c r="H3487" s="33"/>
      <c r="I3487" s="33"/>
      <c r="J3487" s="33"/>
      <c r="K3487" s="33"/>
      <c r="L3487" s="33"/>
      <c r="M3487" s="33"/>
      <c r="N3487" s="33"/>
      <c r="O3487" s="33"/>
      <c r="P3487" s="33"/>
      <c r="Q3487" s="33"/>
    </row>
    <row r="3488" spans="6:17" x14ac:dyDescent="0.2">
      <c r="F3488" s="33"/>
      <c r="G3488" s="33"/>
      <c r="H3488" s="33"/>
      <c r="I3488" s="33"/>
      <c r="J3488" s="33"/>
      <c r="K3488" s="33"/>
      <c r="L3488" s="33"/>
      <c r="M3488" s="33"/>
      <c r="N3488" s="33"/>
      <c r="O3488" s="33"/>
      <c r="P3488" s="33"/>
      <c r="Q3488" s="33"/>
    </row>
    <row r="3489" spans="6:17" x14ac:dyDescent="0.2">
      <c r="F3489" s="33"/>
      <c r="G3489" s="33"/>
      <c r="H3489" s="33"/>
      <c r="I3489" s="33"/>
      <c r="J3489" s="33"/>
      <c r="K3489" s="33"/>
      <c r="L3489" s="33"/>
      <c r="M3489" s="33"/>
      <c r="N3489" s="33"/>
      <c r="O3489" s="33"/>
      <c r="P3489" s="33"/>
      <c r="Q3489" s="33"/>
    </row>
    <row r="3490" spans="6:17" x14ac:dyDescent="0.2">
      <c r="F3490" s="33"/>
      <c r="G3490" s="33"/>
      <c r="H3490" s="33"/>
      <c r="I3490" s="33"/>
      <c r="J3490" s="33"/>
      <c r="K3490" s="33"/>
      <c r="L3490" s="33"/>
      <c r="M3490" s="33"/>
      <c r="N3490" s="33"/>
      <c r="O3490" s="33"/>
      <c r="P3490" s="33"/>
      <c r="Q3490" s="33"/>
    </row>
    <row r="3491" spans="6:17" x14ac:dyDescent="0.2">
      <c r="F3491" s="33"/>
      <c r="G3491" s="33"/>
      <c r="H3491" s="33"/>
      <c r="I3491" s="33"/>
      <c r="J3491" s="33"/>
      <c r="K3491" s="33"/>
      <c r="L3491" s="33"/>
      <c r="M3491" s="33"/>
      <c r="N3491" s="33"/>
      <c r="O3491" s="33"/>
      <c r="P3491" s="33"/>
      <c r="Q3491" s="33"/>
    </row>
    <row r="3492" spans="6:17" x14ac:dyDescent="0.2">
      <c r="F3492" s="33"/>
      <c r="G3492" s="33"/>
      <c r="H3492" s="33"/>
      <c r="I3492" s="33"/>
      <c r="J3492" s="33"/>
      <c r="K3492" s="33"/>
      <c r="L3492" s="33"/>
      <c r="M3492" s="33"/>
      <c r="N3492" s="33"/>
      <c r="O3492" s="33"/>
      <c r="P3492" s="33"/>
      <c r="Q3492" s="33"/>
    </row>
    <row r="3493" spans="6:17" x14ac:dyDescent="0.2">
      <c r="F3493" s="33"/>
      <c r="G3493" s="33"/>
      <c r="H3493" s="33"/>
      <c r="I3493" s="33"/>
      <c r="J3493" s="33"/>
      <c r="K3493" s="33"/>
      <c r="L3493" s="33"/>
      <c r="M3493" s="33"/>
      <c r="N3493" s="33"/>
      <c r="O3493" s="33"/>
      <c r="P3493" s="33"/>
      <c r="Q3493" s="33"/>
    </row>
    <row r="3494" spans="6:17" x14ac:dyDescent="0.2">
      <c r="F3494" s="33"/>
      <c r="G3494" s="33"/>
      <c r="H3494" s="33"/>
      <c r="I3494" s="33"/>
      <c r="J3494" s="33"/>
      <c r="K3494" s="33"/>
      <c r="L3494" s="33"/>
      <c r="M3494" s="33"/>
      <c r="N3494" s="33"/>
      <c r="O3494" s="33"/>
      <c r="P3494" s="33"/>
      <c r="Q3494" s="33"/>
    </row>
    <row r="3495" spans="6:17" x14ac:dyDescent="0.2">
      <c r="F3495" s="33"/>
      <c r="G3495" s="33"/>
      <c r="H3495" s="33"/>
      <c r="I3495" s="33"/>
      <c r="J3495" s="33"/>
      <c r="K3495" s="33"/>
      <c r="L3495" s="33"/>
      <c r="M3495" s="33"/>
      <c r="N3495" s="33"/>
      <c r="O3495" s="33"/>
      <c r="P3495" s="33"/>
      <c r="Q3495" s="33"/>
    </row>
    <row r="3496" spans="6:17" x14ac:dyDescent="0.2">
      <c r="F3496" s="33"/>
      <c r="G3496" s="33"/>
      <c r="H3496" s="33"/>
      <c r="I3496" s="33"/>
      <c r="J3496" s="33"/>
      <c r="K3496" s="33"/>
      <c r="L3496" s="33"/>
      <c r="M3496" s="33"/>
      <c r="N3496" s="33"/>
      <c r="O3496" s="33"/>
      <c r="P3496" s="33"/>
      <c r="Q3496" s="33"/>
    </row>
    <row r="3497" spans="6:17" x14ac:dyDescent="0.2">
      <c r="F3497" s="33"/>
      <c r="G3497" s="33"/>
      <c r="H3497" s="33"/>
      <c r="I3497" s="33"/>
      <c r="J3497" s="33"/>
      <c r="K3497" s="33"/>
      <c r="L3497" s="33"/>
      <c r="M3497" s="33"/>
      <c r="N3497" s="33"/>
      <c r="O3497" s="33"/>
      <c r="P3497" s="33"/>
      <c r="Q3497" s="33"/>
    </row>
    <row r="3498" spans="6:17" x14ac:dyDescent="0.2">
      <c r="F3498" s="33"/>
      <c r="G3498" s="33"/>
      <c r="H3498" s="33"/>
      <c r="I3498" s="33"/>
      <c r="J3498" s="33"/>
      <c r="K3498" s="33"/>
      <c r="L3498" s="33"/>
      <c r="M3498" s="33"/>
      <c r="N3498" s="33"/>
      <c r="O3498" s="33"/>
      <c r="P3498" s="33"/>
      <c r="Q3498" s="33"/>
    </row>
    <row r="3499" spans="6:17" x14ac:dyDescent="0.2">
      <c r="F3499" s="33"/>
      <c r="G3499" s="33"/>
      <c r="H3499" s="33"/>
      <c r="I3499" s="33"/>
      <c r="J3499" s="33"/>
      <c r="K3499" s="33"/>
      <c r="L3499" s="33"/>
      <c r="M3499" s="33"/>
      <c r="N3499" s="33"/>
      <c r="O3499" s="33"/>
      <c r="P3499" s="33"/>
      <c r="Q3499" s="33"/>
    </row>
    <row r="3500" spans="6:17" x14ac:dyDescent="0.2">
      <c r="F3500" s="33"/>
      <c r="G3500" s="33"/>
      <c r="H3500" s="33"/>
      <c r="I3500" s="33"/>
      <c r="J3500" s="33"/>
      <c r="K3500" s="33"/>
      <c r="L3500" s="33"/>
      <c r="M3500" s="33"/>
      <c r="N3500" s="33"/>
      <c r="O3500" s="33"/>
      <c r="P3500" s="33"/>
      <c r="Q3500" s="33"/>
    </row>
    <row r="3501" spans="6:17" x14ac:dyDescent="0.2">
      <c r="F3501" s="33"/>
      <c r="G3501" s="33"/>
      <c r="H3501" s="33"/>
      <c r="I3501" s="33"/>
      <c r="J3501" s="33"/>
      <c r="K3501" s="33"/>
      <c r="L3501" s="33"/>
      <c r="M3501" s="33"/>
      <c r="N3501" s="33"/>
      <c r="O3501" s="33"/>
      <c r="P3501" s="33"/>
      <c r="Q3501" s="33"/>
    </row>
    <row r="3502" spans="6:17" x14ac:dyDescent="0.2">
      <c r="F3502" s="33"/>
      <c r="G3502" s="33"/>
      <c r="H3502" s="33"/>
      <c r="I3502" s="33"/>
      <c r="J3502" s="33"/>
      <c r="K3502" s="33"/>
      <c r="L3502" s="33"/>
      <c r="M3502" s="33"/>
      <c r="N3502" s="33"/>
      <c r="O3502" s="33"/>
      <c r="P3502" s="33"/>
      <c r="Q3502" s="33"/>
    </row>
    <row r="3503" spans="6:17" x14ac:dyDescent="0.2">
      <c r="F3503" s="33"/>
      <c r="G3503" s="33"/>
      <c r="H3503" s="33"/>
      <c r="I3503" s="33"/>
      <c r="J3503" s="33"/>
      <c r="K3503" s="33"/>
      <c r="L3503" s="33"/>
      <c r="M3503" s="33"/>
      <c r="N3503" s="33"/>
      <c r="O3503" s="33"/>
      <c r="P3503" s="33"/>
      <c r="Q3503" s="33"/>
    </row>
    <row r="3504" spans="6:17" x14ac:dyDescent="0.2">
      <c r="F3504" s="33"/>
      <c r="G3504" s="33"/>
      <c r="H3504" s="33"/>
      <c r="I3504" s="33"/>
      <c r="J3504" s="33"/>
      <c r="K3504" s="33"/>
      <c r="L3504" s="33"/>
      <c r="M3504" s="33"/>
      <c r="N3504" s="33"/>
      <c r="O3504" s="33"/>
      <c r="P3504" s="33"/>
      <c r="Q3504" s="33"/>
    </row>
    <row r="3505" spans="6:17" x14ac:dyDescent="0.2">
      <c r="F3505" s="33"/>
      <c r="G3505" s="33"/>
      <c r="H3505" s="33"/>
      <c r="I3505" s="33"/>
      <c r="J3505" s="33"/>
      <c r="K3505" s="33"/>
      <c r="L3505" s="33"/>
      <c r="M3505" s="33"/>
      <c r="N3505" s="33"/>
      <c r="O3505" s="33"/>
      <c r="P3505" s="33"/>
      <c r="Q3505" s="33"/>
    </row>
    <row r="3506" spans="6:17" x14ac:dyDescent="0.2">
      <c r="F3506" s="33"/>
      <c r="G3506" s="33"/>
      <c r="H3506" s="33"/>
      <c r="I3506" s="33"/>
      <c r="J3506" s="33"/>
      <c r="K3506" s="33"/>
      <c r="L3506" s="33"/>
      <c r="M3506" s="33"/>
      <c r="N3506" s="33"/>
      <c r="O3506" s="33"/>
      <c r="P3506" s="33"/>
      <c r="Q3506" s="33"/>
    </row>
    <row r="3507" spans="6:17" x14ac:dyDescent="0.2">
      <c r="F3507" s="33"/>
      <c r="G3507" s="33"/>
      <c r="H3507" s="33"/>
      <c r="I3507" s="33"/>
      <c r="J3507" s="33"/>
      <c r="K3507" s="33"/>
      <c r="L3507" s="33"/>
      <c r="M3507" s="33"/>
      <c r="N3507" s="33"/>
      <c r="O3507" s="33"/>
      <c r="P3507" s="33"/>
      <c r="Q3507" s="33"/>
    </row>
    <row r="3508" spans="6:17" x14ac:dyDescent="0.2">
      <c r="F3508" s="33"/>
      <c r="G3508" s="33"/>
      <c r="H3508" s="33"/>
      <c r="I3508" s="33"/>
      <c r="J3508" s="33"/>
      <c r="K3508" s="33"/>
      <c r="L3508" s="33"/>
      <c r="M3508" s="33"/>
      <c r="N3508" s="33"/>
      <c r="O3508" s="33"/>
      <c r="P3508" s="33"/>
      <c r="Q3508" s="33"/>
    </row>
    <row r="3509" spans="6:17" x14ac:dyDescent="0.2">
      <c r="F3509" s="33"/>
      <c r="G3509" s="33"/>
      <c r="H3509" s="33"/>
      <c r="I3509" s="33"/>
      <c r="J3509" s="33"/>
      <c r="K3509" s="33"/>
      <c r="L3509" s="33"/>
      <c r="M3509" s="33"/>
      <c r="N3509" s="33"/>
      <c r="O3509" s="33"/>
      <c r="P3509" s="33"/>
      <c r="Q3509" s="33"/>
    </row>
    <row r="3510" spans="6:17" x14ac:dyDescent="0.2">
      <c r="F3510" s="33"/>
      <c r="G3510" s="33"/>
      <c r="H3510" s="33"/>
      <c r="I3510" s="33"/>
      <c r="J3510" s="33"/>
      <c r="K3510" s="33"/>
      <c r="L3510" s="33"/>
      <c r="M3510" s="33"/>
      <c r="N3510" s="33"/>
      <c r="O3510" s="33"/>
      <c r="P3510" s="33"/>
      <c r="Q3510" s="33"/>
    </row>
    <row r="3511" spans="6:17" x14ac:dyDescent="0.2">
      <c r="F3511" s="33"/>
      <c r="G3511" s="33"/>
      <c r="H3511" s="33"/>
      <c r="I3511" s="33"/>
      <c r="J3511" s="33"/>
      <c r="K3511" s="33"/>
      <c r="L3511" s="33"/>
      <c r="M3511" s="33"/>
      <c r="N3511" s="33"/>
      <c r="O3511" s="33"/>
      <c r="P3511" s="33"/>
      <c r="Q3511" s="33"/>
    </row>
    <row r="3512" spans="6:17" x14ac:dyDescent="0.2">
      <c r="F3512" s="33"/>
      <c r="G3512" s="33"/>
      <c r="H3512" s="33"/>
      <c r="I3512" s="33"/>
      <c r="J3512" s="33"/>
      <c r="K3512" s="33"/>
      <c r="L3512" s="33"/>
      <c r="M3512" s="33"/>
      <c r="N3512" s="33"/>
      <c r="O3512" s="33"/>
      <c r="P3512" s="33"/>
      <c r="Q3512" s="33"/>
    </row>
    <row r="3513" spans="6:17" x14ac:dyDescent="0.2">
      <c r="F3513" s="33"/>
      <c r="G3513" s="33"/>
      <c r="H3513" s="33"/>
      <c r="I3513" s="33"/>
      <c r="J3513" s="33"/>
      <c r="K3513" s="33"/>
      <c r="L3513" s="33"/>
      <c r="M3513" s="33"/>
      <c r="N3513" s="33"/>
      <c r="O3513" s="33"/>
      <c r="P3513" s="33"/>
      <c r="Q3513" s="33"/>
    </row>
    <row r="3514" spans="6:17" x14ac:dyDescent="0.2">
      <c r="F3514" s="33"/>
      <c r="G3514" s="33"/>
      <c r="H3514" s="33"/>
      <c r="I3514" s="33"/>
      <c r="J3514" s="33"/>
      <c r="K3514" s="33"/>
      <c r="L3514" s="33"/>
      <c r="M3514" s="33"/>
      <c r="N3514" s="33"/>
      <c r="O3514" s="33"/>
      <c r="P3514" s="33"/>
      <c r="Q3514" s="33"/>
    </row>
    <row r="3515" spans="6:17" x14ac:dyDescent="0.2">
      <c r="F3515" s="33"/>
      <c r="G3515" s="33"/>
      <c r="H3515" s="33"/>
      <c r="I3515" s="33"/>
      <c r="J3515" s="33"/>
      <c r="K3515" s="33"/>
      <c r="L3515" s="33"/>
      <c r="M3515" s="33"/>
      <c r="N3515" s="33"/>
      <c r="O3515" s="33"/>
      <c r="P3515" s="33"/>
      <c r="Q3515" s="33"/>
    </row>
    <row r="3516" spans="6:17" x14ac:dyDescent="0.2">
      <c r="F3516" s="33"/>
      <c r="G3516" s="33"/>
      <c r="H3516" s="33"/>
      <c r="I3516" s="33"/>
      <c r="J3516" s="33"/>
      <c r="K3516" s="33"/>
      <c r="L3516" s="33"/>
      <c r="M3516" s="33"/>
      <c r="N3516" s="33"/>
      <c r="O3516" s="33"/>
      <c r="P3516" s="33"/>
      <c r="Q3516" s="33"/>
    </row>
    <row r="3517" spans="6:17" x14ac:dyDescent="0.2">
      <c r="F3517" s="33"/>
      <c r="G3517" s="33"/>
      <c r="H3517" s="33"/>
      <c r="I3517" s="33"/>
      <c r="J3517" s="33"/>
      <c r="K3517" s="33"/>
      <c r="L3517" s="33"/>
      <c r="M3517" s="33"/>
      <c r="N3517" s="33"/>
      <c r="O3517" s="33"/>
      <c r="P3517" s="33"/>
      <c r="Q3517" s="33"/>
    </row>
    <row r="3518" spans="6:17" x14ac:dyDescent="0.2">
      <c r="F3518" s="33"/>
      <c r="G3518" s="33"/>
      <c r="H3518" s="33"/>
      <c r="I3518" s="33"/>
      <c r="J3518" s="33"/>
      <c r="K3518" s="33"/>
      <c r="L3518" s="33"/>
      <c r="M3518" s="33"/>
      <c r="N3518" s="33"/>
      <c r="O3518" s="33"/>
      <c r="P3518" s="33"/>
      <c r="Q3518" s="33"/>
    </row>
    <row r="3519" spans="6:17" x14ac:dyDescent="0.2">
      <c r="F3519" s="33"/>
      <c r="G3519" s="33"/>
      <c r="H3519" s="33"/>
      <c r="I3519" s="33"/>
      <c r="J3519" s="33"/>
      <c r="K3519" s="33"/>
      <c r="L3519" s="33"/>
      <c r="M3519" s="33"/>
      <c r="N3519" s="33"/>
      <c r="O3519" s="33"/>
      <c r="P3519" s="33"/>
      <c r="Q3519" s="33"/>
    </row>
    <row r="3520" spans="6:17" x14ac:dyDescent="0.2">
      <c r="F3520" s="33"/>
      <c r="G3520" s="33"/>
      <c r="H3520" s="33"/>
      <c r="I3520" s="33"/>
      <c r="J3520" s="33"/>
      <c r="K3520" s="33"/>
      <c r="L3520" s="33"/>
      <c r="M3520" s="33"/>
      <c r="N3520" s="33"/>
      <c r="O3520" s="33"/>
      <c r="P3520" s="33"/>
      <c r="Q3520" s="33"/>
    </row>
    <row r="3521" spans="6:17" x14ac:dyDescent="0.2">
      <c r="F3521" s="33"/>
      <c r="G3521" s="33"/>
      <c r="H3521" s="33"/>
      <c r="I3521" s="33"/>
      <c r="J3521" s="33"/>
      <c r="K3521" s="33"/>
      <c r="L3521" s="33"/>
      <c r="M3521" s="33"/>
      <c r="N3521" s="33"/>
      <c r="O3521" s="33"/>
      <c r="P3521" s="33"/>
      <c r="Q3521" s="33"/>
    </row>
    <row r="3522" spans="6:17" x14ac:dyDescent="0.2">
      <c r="F3522" s="33"/>
      <c r="G3522" s="33"/>
      <c r="H3522" s="33"/>
      <c r="I3522" s="33"/>
      <c r="J3522" s="33"/>
      <c r="K3522" s="33"/>
      <c r="L3522" s="33"/>
      <c r="M3522" s="33"/>
      <c r="N3522" s="33"/>
      <c r="O3522" s="33"/>
      <c r="P3522" s="33"/>
      <c r="Q3522" s="33"/>
    </row>
    <row r="3523" spans="6:17" x14ac:dyDescent="0.2">
      <c r="F3523" s="33"/>
      <c r="G3523" s="33"/>
      <c r="H3523" s="33"/>
      <c r="I3523" s="33"/>
      <c r="J3523" s="33"/>
      <c r="K3523" s="33"/>
      <c r="L3523" s="33"/>
      <c r="M3523" s="33"/>
      <c r="N3523" s="33"/>
      <c r="O3523" s="33"/>
      <c r="P3523" s="33"/>
      <c r="Q3523" s="33"/>
    </row>
    <row r="3524" spans="6:17" x14ac:dyDescent="0.2">
      <c r="F3524" s="33"/>
      <c r="G3524" s="33"/>
      <c r="H3524" s="33"/>
      <c r="I3524" s="33"/>
      <c r="J3524" s="33"/>
      <c r="K3524" s="33"/>
      <c r="L3524" s="33"/>
      <c r="M3524" s="33"/>
      <c r="N3524" s="33"/>
      <c r="O3524" s="33"/>
      <c r="P3524" s="33"/>
      <c r="Q3524" s="33"/>
    </row>
    <row r="3525" spans="6:17" x14ac:dyDescent="0.2">
      <c r="F3525" s="33"/>
      <c r="G3525" s="33"/>
      <c r="H3525" s="33"/>
      <c r="I3525" s="33"/>
      <c r="J3525" s="33"/>
      <c r="K3525" s="33"/>
      <c r="L3525" s="33"/>
      <c r="M3525" s="33"/>
      <c r="N3525" s="33"/>
      <c r="O3525" s="33"/>
      <c r="P3525" s="33"/>
      <c r="Q3525" s="33"/>
    </row>
    <row r="3526" spans="6:17" x14ac:dyDescent="0.2">
      <c r="F3526" s="33"/>
      <c r="G3526" s="33"/>
      <c r="H3526" s="33"/>
      <c r="I3526" s="33"/>
      <c r="J3526" s="33"/>
      <c r="K3526" s="33"/>
      <c r="L3526" s="33"/>
      <c r="M3526" s="33"/>
      <c r="N3526" s="33"/>
      <c r="O3526" s="33"/>
      <c r="P3526" s="33"/>
      <c r="Q3526" s="33"/>
    </row>
    <row r="3527" spans="6:17" x14ac:dyDescent="0.2">
      <c r="F3527" s="33"/>
      <c r="G3527" s="33"/>
      <c r="H3527" s="33"/>
      <c r="I3527" s="33"/>
      <c r="J3527" s="33"/>
      <c r="K3527" s="33"/>
      <c r="L3527" s="33"/>
      <c r="M3527" s="33"/>
      <c r="N3527" s="33"/>
      <c r="O3527" s="33"/>
      <c r="P3527" s="33"/>
      <c r="Q3527" s="33"/>
    </row>
    <row r="3528" spans="6:17" x14ac:dyDescent="0.2">
      <c r="F3528" s="33"/>
      <c r="G3528" s="33"/>
      <c r="H3528" s="33"/>
      <c r="I3528" s="33"/>
      <c r="J3528" s="33"/>
      <c r="K3528" s="33"/>
      <c r="L3528" s="33"/>
      <c r="M3528" s="33"/>
      <c r="N3528" s="33"/>
      <c r="O3528" s="33"/>
      <c r="P3528" s="33"/>
      <c r="Q3528" s="33"/>
    </row>
    <row r="3529" spans="6:17" x14ac:dyDescent="0.2">
      <c r="F3529" s="33"/>
      <c r="G3529" s="33"/>
      <c r="H3529" s="33"/>
      <c r="I3529" s="33"/>
      <c r="J3529" s="33"/>
      <c r="K3529" s="33"/>
      <c r="L3529" s="33"/>
      <c r="M3529" s="33"/>
      <c r="N3529" s="33"/>
      <c r="O3529" s="33"/>
      <c r="P3529" s="33"/>
      <c r="Q3529" s="33"/>
    </row>
    <row r="3530" spans="6:17" x14ac:dyDescent="0.2">
      <c r="F3530" s="33"/>
      <c r="G3530" s="33"/>
      <c r="H3530" s="33"/>
      <c r="I3530" s="33"/>
      <c r="J3530" s="33"/>
      <c r="K3530" s="33"/>
      <c r="L3530" s="33"/>
      <c r="M3530" s="33"/>
      <c r="N3530" s="33"/>
      <c r="O3530" s="33"/>
      <c r="P3530" s="33"/>
      <c r="Q3530" s="33"/>
    </row>
    <row r="3531" spans="6:17" x14ac:dyDescent="0.2">
      <c r="F3531" s="33"/>
      <c r="G3531" s="33"/>
      <c r="H3531" s="33"/>
      <c r="I3531" s="33"/>
      <c r="J3531" s="33"/>
      <c r="K3531" s="33"/>
      <c r="L3531" s="33"/>
      <c r="M3531" s="33"/>
      <c r="N3531" s="33"/>
      <c r="O3531" s="33"/>
      <c r="P3531" s="33"/>
      <c r="Q3531" s="33"/>
    </row>
    <row r="3532" spans="6:17" x14ac:dyDescent="0.2">
      <c r="F3532" s="33"/>
      <c r="G3532" s="33"/>
      <c r="H3532" s="33"/>
      <c r="I3532" s="33"/>
      <c r="J3532" s="33"/>
      <c r="K3532" s="33"/>
      <c r="L3532" s="33"/>
      <c r="M3532" s="33"/>
      <c r="N3532" s="33"/>
      <c r="O3532" s="33"/>
      <c r="P3532" s="33"/>
      <c r="Q3532" s="33"/>
    </row>
    <row r="3533" spans="6:17" x14ac:dyDescent="0.2">
      <c r="F3533" s="33"/>
      <c r="G3533" s="33"/>
      <c r="H3533" s="33"/>
      <c r="I3533" s="33"/>
      <c r="J3533" s="33"/>
      <c r="K3533" s="33"/>
      <c r="L3533" s="33"/>
      <c r="M3533" s="33"/>
      <c r="N3533" s="33"/>
      <c r="O3533" s="33"/>
      <c r="P3533" s="33"/>
      <c r="Q3533" s="33"/>
    </row>
    <row r="3534" spans="6:17" x14ac:dyDescent="0.2">
      <c r="F3534" s="33"/>
      <c r="G3534" s="33"/>
      <c r="H3534" s="33"/>
      <c r="I3534" s="33"/>
      <c r="J3534" s="33"/>
      <c r="K3534" s="33"/>
      <c r="L3534" s="33"/>
      <c r="M3534" s="33"/>
      <c r="N3534" s="33"/>
      <c r="O3534" s="33"/>
      <c r="P3534" s="33"/>
      <c r="Q3534" s="33"/>
    </row>
    <row r="3535" spans="6:17" x14ac:dyDescent="0.2">
      <c r="F3535" s="33"/>
      <c r="G3535" s="33"/>
      <c r="H3535" s="33"/>
      <c r="I3535" s="33"/>
      <c r="J3535" s="33"/>
      <c r="K3535" s="33"/>
      <c r="L3535" s="33"/>
      <c r="M3535" s="33"/>
      <c r="N3535" s="33"/>
      <c r="O3535" s="33"/>
      <c r="P3535" s="33"/>
      <c r="Q3535" s="33"/>
    </row>
    <row r="3536" spans="6:17" x14ac:dyDescent="0.2">
      <c r="F3536" s="33"/>
      <c r="G3536" s="33"/>
      <c r="H3536" s="33"/>
      <c r="I3536" s="33"/>
      <c r="J3536" s="33"/>
      <c r="K3536" s="33"/>
      <c r="L3536" s="33"/>
      <c r="M3536" s="33"/>
      <c r="N3536" s="33"/>
      <c r="O3536" s="33"/>
      <c r="P3536" s="33"/>
      <c r="Q3536" s="33"/>
    </row>
    <row r="3537" spans="6:17" x14ac:dyDescent="0.2">
      <c r="F3537" s="33"/>
      <c r="G3537" s="33"/>
      <c r="H3537" s="33"/>
      <c r="I3537" s="33"/>
      <c r="J3537" s="33"/>
      <c r="K3537" s="33"/>
      <c r="L3537" s="33"/>
      <c r="M3537" s="33"/>
      <c r="N3537" s="33"/>
      <c r="O3537" s="33"/>
      <c r="P3537" s="33"/>
      <c r="Q3537" s="33"/>
    </row>
    <row r="3538" spans="6:17" x14ac:dyDescent="0.2">
      <c r="F3538" s="33"/>
      <c r="G3538" s="33"/>
      <c r="H3538" s="33"/>
      <c r="I3538" s="33"/>
      <c r="J3538" s="33"/>
      <c r="K3538" s="33"/>
      <c r="L3538" s="33"/>
      <c r="M3538" s="33"/>
      <c r="N3538" s="33"/>
      <c r="O3538" s="33"/>
      <c r="P3538" s="33"/>
      <c r="Q3538" s="33"/>
    </row>
    <row r="3539" spans="6:17" x14ac:dyDescent="0.2">
      <c r="F3539" s="33"/>
      <c r="G3539" s="33"/>
      <c r="H3539" s="33"/>
      <c r="I3539" s="33"/>
      <c r="J3539" s="33"/>
      <c r="K3539" s="33"/>
      <c r="L3539" s="33"/>
      <c r="M3539" s="33"/>
      <c r="N3539" s="33"/>
      <c r="O3539" s="33"/>
      <c r="P3539" s="33"/>
      <c r="Q3539" s="33"/>
    </row>
    <row r="3540" spans="6:17" x14ac:dyDescent="0.2">
      <c r="F3540" s="33"/>
      <c r="G3540" s="33"/>
      <c r="H3540" s="33"/>
      <c r="I3540" s="33"/>
      <c r="J3540" s="33"/>
      <c r="K3540" s="33"/>
      <c r="L3540" s="33"/>
      <c r="M3540" s="33"/>
      <c r="N3540" s="33"/>
      <c r="O3540" s="33"/>
      <c r="P3540" s="33"/>
      <c r="Q3540" s="33"/>
    </row>
    <row r="3541" spans="6:17" x14ac:dyDescent="0.2">
      <c r="F3541" s="33"/>
      <c r="G3541" s="33"/>
      <c r="H3541" s="33"/>
      <c r="I3541" s="33"/>
      <c r="J3541" s="33"/>
      <c r="K3541" s="33"/>
      <c r="L3541" s="33"/>
      <c r="M3541" s="33"/>
      <c r="N3541" s="33"/>
      <c r="O3541" s="33"/>
      <c r="P3541" s="33"/>
      <c r="Q3541" s="33"/>
    </row>
    <row r="3542" spans="6:17" x14ac:dyDescent="0.2">
      <c r="F3542" s="33"/>
      <c r="G3542" s="33"/>
      <c r="H3542" s="33"/>
      <c r="I3542" s="33"/>
      <c r="J3542" s="33"/>
      <c r="K3542" s="33"/>
      <c r="L3542" s="33"/>
      <c r="M3542" s="33"/>
      <c r="N3542" s="33"/>
      <c r="O3542" s="33"/>
      <c r="P3542" s="33"/>
      <c r="Q3542" s="33"/>
    </row>
    <row r="3543" spans="6:17" x14ac:dyDescent="0.2">
      <c r="F3543" s="33"/>
      <c r="G3543" s="33"/>
      <c r="H3543" s="33"/>
      <c r="I3543" s="33"/>
      <c r="J3543" s="33"/>
      <c r="K3543" s="33"/>
      <c r="L3543" s="33"/>
      <c r="M3543" s="33"/>
      <c r="N3543" s="33"/>
      <c r="O3543" s="33"/>
      <c r="P3543" s="33"/>
      <c r="Q3543" s="33"/>
    </row>
    <row r="3544" spans="6:17" x14ac:dyDescent="0.2">
      <c r="F3544" s="33"/>
      <c r="G3544" s="33"/>
      <c r="H3544" s="33"/>
      <c r="I3544" s="33"/>
      <c r="J3544" s="33"/>
      <c r="K3544" s="33"/>
      <c r="L3544" s="33"/>
      <c r="M3544" s="33"/>
      <c r="N3544" s="33"/>
      <c r="O3544" s="33"/>
      <c r="P3544" s="33"/>
      <c r="Q3544" s="33"/>
    </row>
    <row r="3545" spans="6:17" x14ac:dyDescent="0.2">
      <c r="F3545" s="33"/>
      <c r="G3545" s="33"/>
      <c r="H3545" s="33"/>
      <c r="I3545" s="33"/>
      <c r="J3545" s="33"/>
      <c r="K3545" s="33"/>
      <c r="L3545" s="33"/>
      <c r="M3545" s="33"/>
      <c r="N3545" s="33"/>
      <c r="O3545" s="33"/>
      <c r="P3545" s="33"/>
      <c r="Q3545" s="33"/>
    </row>
    <row r="3546" spans="6:17" x14ac:dyDescent="0.2">
      <c r="F3546" s="33"/>
      <c r="G3546" s="33"/>
      <c r="H3546" s="33"/>
      <c r="I3546" s="33"/>
      <c r="J3546" s="33"/>
      <c r="K3546" s="33"/>
      <c r="L3546" s="33"/>
      <c r="M3546" s="33"/>
      <c r="N3546" s="33"/>
      <c r="O3546" s="33"/>
      <c r="P3546" s="33"/>
      <c r="Q3546" s="33"/>
    </row>
    <row r="3547" spans="6:17" x14ac:dyDescent="0.2">
      <c r="F3547" s="33"/>
      <c r="G3547" s="33"/>
      <c r="H3547" s="33"/>
      <c r="I3547" s="33"/>
      <c r="J3547" s="33"/>
      <c r="K3547" s="33"/>
      <c r="L3547" s="33"/>
      <c r="M3547" s="33"/>
      <c r="N3547" s="33"/>
      <c r="O3547" s="33"/>
      <c r="P3547" s="33"/>
      <c r="Q3547" s="33"/>
    </row>
    <row r="3548" spans="6:17" x14ac:dyDescent="0.2">
      <c r="F3548" s="33"/>
      <c r="G3548" s="33"/>
      <c r="H3548" s="33"/>
      <c r="I3548" s="33"/>
      <c r="J3548" s="33"/>
      <c r="K3548" s="33"/>
      <c r="L3548" s="33"/>
      <c r="M3548" s="33"/>
      <c r="N3548" s="33"/>
      <c r="O3548" s="33"/>
      <c r="P3548" s="33"/>
      <c r="Q3548" s="33"/>
    </row>
    <row r="3549" spans="6:17" x14ac:dyDescent="0.2">
      <c r="F3549" s="33"/>
      <c r="G3549" s="33"/>
      <c r="H3549" s="33"/>
      <c r="I3549" s="33"/>
      <c r="J3549" s="33"/>
      <c r="K3549" s="33"/>
      <c r="L3549" s="33"/>
      <c r="M3549" s="33"/>
      <c r="N3549" s="33"/>
      <c r="O3549" s="33"/>
      <c r="P3549" s="33"/>
      <c r="Q3549" s="33"/>
    </row>
    <row r="3550" spans="6:17" x14ac:dyDescent="0.2">
      <c r="F3550" s="33"/>
      <c r="G3550" s="33"/>
      <c r="H3550" s="33"/>
      <c r="I3550" s="33"/>
      <c r="J3550" s="33"/>
      <c r="K3550" s="33"/>
      <c r="L3550" s="33"/>
      <c r="M3550" s="33"/>
      <c r="N3550" s="33"/>
      <c r="O3550" s="33"/>
      <c r="P3550" s="33"/>
      <c r="Q3550" s="33"/>
    </row>
    <row r="3551" spans="6:17" x14ac:dyDescent="0.2">
      <c r="F3551" s="33"/>
      <c r="G3551" s="33"/>
      <c r="H3551" s="33"/>
      <c r="I3551" s="33"/>
      <c r="J3551" s="33"/>
      <c r="K3551" s="33"/>
      <c r="L3551" s="33"/>
      <c r="M3551" s="33"/>
      <c r="N3551" s="33"/>
      <c r="O3551" s="33"/>
      <c r="P3551" s="33"/>
      <c r="Q3551" s="33"/>
    </row>
    <row r="3552" spans="6:17" x14ac:dyDescent="0.2">
      <c r="F3552" s="33"/>
      <c r="G3552" s="33"/>
      <c r="H3552" s="33"/>
      <c r="I3552" s="33"/>
      <c r="J3552" s="33"/>
      <c r="K3552" s="33"/>
      <c r="L3552" s="33"/>
      <c r="M3552" s="33"/>
      <c r="N3552" s="33"/>
      <c r="O3552" s="33"/>
      <c r="P3552" s="33"/>
      <c r="Q3552" s="33"/>
    </row>
    <row r="3553" spans="6:17" x14ac:dyDescent="0.2">
      <c r="F3553" s="33"/>
      <c r="G3553" s="33"/>
      <c r="H3553" s="33"/>
      <c r="I3553" s="33"/>
      <c r="J3553" s="33"/>
      <c r="K3553" s="33"/>
      <c r="L3553" s="33"/>
      <c r="M3553" s="33"/>
      <c r="N3553" s="33"/>
      <c r="O3553" s="33"/>
      <c r="P3553" s="33"/>
      <c r="Q3553" s="33"/>
    </row>
    <row r="3554" spans="6:17" x14ac:dyDescent="0.2">
      <c r="F3554" s="33"/>
      <c r="G3554" s="33"/>
      <c r="H3554" s="33"/>
      <c r="I3554" s="33"/>
      <c r="J3554" s="33"/>
      <c r="K3554" s="33"/>
      <c r="L3554" s="33"/>
      <c r="M3554" s="33"/>
      <c r="N3554" s="33"/>
      <c r="O3554" s="33"/>
      <c r="P3554" s="33"/>
      <c r="Q3554" s="33"/>
    </row>
    <row r="3555" spans="6:17" x14ac:dyDescent="0.2">
      <c r="F3555" s="33"/>
      <c r="G3555" s="33"/>
      <c r="H3555" s="33"/>
      <c r="I3555" s="33"/>
      <c r="J3555" s="33"/>
      <c r="K3555" s="33"/>
      <c r="L3555" s="33"/>
      <c r="M3555" s="33"/>
      <c r="N3555" s="33"/>
      <c r="O3555" s="33"/>
      <c r="P3555" s="33"/>
      <c r="Q3555" s="33"/>
    </row>
    <row r="3556" spans="6:17" x14ac:dyDescent="0.2">
      <c r="F3556" s="33"/>
      <c r="G3556" s="33"/>
      <c r="H3556" s="33"/>
      <c r="I3556" s="33"/>
      <c r="J3556" s="33"/>
      <c r="K3556" s="33"/>
      <c r="L3556" s="33"/>
      <c r="M3556" s="33"/>
      <c r="N3556" s="33"/>
      <c r="O3556" s="33"/>
      <c r="P3556" s="33"/>
      <c r="Q3556" s="33"/>
    </row>
    <row r="3557" spans="6:17" x14ac:dyDescent="0.2">
      <c r="F3557" s="33"/>
      <c r="G3557" s="33"/>
      <c r="H3557" s="33"/>
      <c r="I3557" s="33"/>
      <c r="J3557" s="33"/>
      <c r="K3557" s="33"/>
      <c r="L3557" s="33"/>
      <c r="M3557" s="33"/>
      <c r="N3557" s="33"/>
      <c r="O3557" s="33"/>
      <c r="P3557" s="33"/>
      <c r="Q3557" s="33"/>
    </row>
    <row r="3558" spans="6:17" x14ac:dyDescent="0.2">
      <c r="F3558" s="33"/>
      <c r="G3558" s="33"/>
      <c r="H3558" s="33"/>
      <c r="I3558" s="33"/>
      <c r="J3558" s="33"/>
      <c r="K3558" s="33"/>
      <c r="L3558" s="33"/>
      <c r="M3558" s="33"/>
      <c r="N3558" s="33"/>
      <c r="O3558" s="33"/>
      <c r="P3558" s="33"/>
      <c r="Q3558" s="33"/>
    </row>
    <row r="3559" spans="6:17" x14ac:dyDescent="0.2">
      <c r="F3559" s="33"/>
      <c r="G3559" s="33"/>
      <c r="H3559" s="33"/>
      <c r="I3559" s="33"/>
      <c r="J3559" s="33"/>
      <c r="K3559" s="33"/>
      <c r="L3559" s="33"/>
      <c r="M3559" s="33"/>
      <c r="N3559" s="33"/>
      <c r="O3559" s="33"/>
      <c r="P3559" s="33"/>
      <c r="Q3559" s="33"/>
    </row>
    <row r="3560" spans="6:17" x14ac:dyDescent="0.2">
      <c r="F3560" s="33"/>
      <c r="G3560" s="33"/>
      <c r="H3560" s="33"/>
      <c r="I3560" s="33"/>
      <c r="J3560" s="33"/>
      <c r="K3560" s="33"/>
      <c r="L3560" s="33"/>
      <c r="M3560" s="33"/>
      <c r="N3560" s="33"/>
      <c r="O3560" s="33"/>
      <c r="P3560" s="33"/>
      <c r="Q3560" s="33"/>
    </row>
    <row r="3561" spans="6:17" x14ac:dyDescent="0.2">
      <c r="F3561" s="33"/>
      <c r="G3561" s="33"/>
      <c r="H3561" s="33"/>
      <c r="I3561" s="33"/>
      <c r="J3561" s="33"/>
      <c r="K3561" s="33"/>
      <c r="L3561" s="33"/>
      <c r="M3561" s="33"/>
      <c r="N3561" s="33"/>
      <c r="O3561" s="33"/>
      <c r="P3561" s="33"/>
      <c r="Q3561" s="33"/>
    </row>
    <row r="3562" spans="6:17" x14ac:dyDescent="0.2">
      <c r="F3562" s="33"/>
      <c r="G3562" s="33"/>
      <c r="H3562" s="33"/>
      <c r="I3562" s="33"/>
      <c r="J3562" s="33"/>
      <c r="K3562" s="33"/>
      <c r="L3562" s="33"/>
      <c r="M3562" s="33"/>
      <c r="N3562" s="33"/>
      <c r="O3562" s="33"/>
      <c r="P3562" s="33"/>
      <c r="Q3562" s="33"/>
    </row>
    <row r="3563" spans="6:17" x14ac:dyDescent="0.2">
      <c r="F3563" s="33"/>
      <c r="G3563" s="33"/>
      <c r="H3563" s="33"/>
      <c r="I3563" s="33"/>
      <c r="J3563" s="33"/>
      <c r="K3563" s="33"/>
      <c r="L3563" s="33"/>
      <c r="M3563" s="33"/>
      <c r="N3563" s="33"/>
      <c r="O3563" s="33"/>
      <c r="P3563" s="33"/>
      <c r="Q3563" s="33"/>
    </row>
    <row r="3564" spans="6:17" x14ac:dyDescent="0.2">
      <c r="F3564" s="33"/>
      <c r="G3564" s="33"/>
      <c r="H3564" s="33"/>
      <c r="I3564" s="33"/>
      <c r="J3564" s="33"/>
      <c r="K3564" s="33"/>
      <c r="L3564" s="33"/>
      <c r="M3564" s="33"/>
      <c r="N3564" s="33"/>
      <c r="O3564" s="33"/>
      <c r="P3564" s="33"/>
      <c r="Q3564" s="33"/>
    </row>
    <row r="3565" spans="6:17" x14ac:dyDescent="0.2">
      <c r="F3565" s="33"/>
      <c r="G3565" s="33"/>
      <c r="H3565" s="33"/>
      <c r="I3565" s="33"/>
      <c r="J3565" s="33"/>
      <c r="K3565" s="33"/>
      <c r="L3565" s="33"/>
      <c r="M3565" s="33"/>
      <c r="N3565" s="33"/>
      <c r="O3565" s="33"/>
      <c r="P3565" s="33"/>
      <c r="Q3565" s="33"/>
    </row>
    <row r="3566" spans="6:17" x14ac:dyDescent="0.2">
      <c r="F3566" s="33"/>
      <c r="G3566" s="33"/>
      <c r="H3566" s="33"/>
      <c r="I3566" s="33"/>
      <c r="J3566" s="33"/>
      <c r="K3566" s="33"/>
      <c r="L3566" s="33"/>
      <c r="M3566" s="33"/>
      <c r="N3566" s="33"/>
      <c r="O3566" s="33"/>
      <c r="P3566" s="33"/>
      <c r="Q3566" s="33"/>
    </row>
    <row r="3567" spans="6:17" x14ac:dyDescent="0.2">
      <c r="F3567" s="33"/>
      <c r="G3567" s="33"/>
      <c r="H3567" s="33"/>
      <c r="I3567" s="33"/>
      <c r="J3567" s="33"/>
      <c r="K3567" s="33"/>
      <c r="L3567" s="33"/>
      <c r="M3567" s="33"/>
      <c r="N3567" s="33"/>
      <c r="O3567" s="33"/>
      <c r="P3567" s="33"/>
      <c r="Q3567" s="33"/>
    </row>
    <row r="3568" spans="6:17" x14ac:dyDescent="0.2">
      <c r="F3568" s="33"/>
      <c r="G3568" s="33"/>
      <c r="H3568" s="33"/>
      <c r="I3568" s="33"/>
      <c r="J3568" s="33"/>
      <c r="K3568" s="33"/>
      <c r="L3568" s="33"/>
      <c r="M3568" s="33"/>
      <c r="N3568" s="33"/>
      <c r="O3568" s="33"/>
      <c r="P3568" s="33"/>
      <c r="Q3568" s="33"/>
    </row>
    <row r="3569" spans="6:17" x14ac:dyDescent="0.2">
      <c r="F3569" s="33"/>
      <c r="G3569" s="33"/>
      <c r="H3569" s="33"/>
      <c r="I3569" s="33"/>
      <c r="J3569" s="33"/>
      <c r="K3569" s="33"/>
      <c r="L3569" s="33"/>
      <c r="M3569" s="33"/>
      <c r="N3569" s="33"/>
      <c r="O3569" s="33"/>
      <c r="P3569" s="33"/>
      <c r="Q3569" s="33"/>
    </row>
    <row r="3570" spans="6:17" x14ac:dyDescent="0.2">
      <c r="F3570" s="33"/>
      <c r="G3570" s="33"/>
      <c r="H3570" s="33"/>
      <c r="I3570" s="33"/>
      <c r="J3570" s="33"/>
      <c r="K3570" s="33"/>
      <c r="L3570" s="33"/>
      <c r="M3570" s="33"/>
      <c r="N3570" s="33"/>
      <c r="O3570" s="33"/>
      <c r="P3570" s="33"/>
      <c r="Q3570" s="33"/>
    </row>
    <row r="3571" spans="6:17" x14ac:dyDescent="0.2">
      <c r="F3571" s="33"/>
      <c r="G3571" s="33"/>
      <c r="H3571" s="33"/>
      <c r="I3571" s="33"/>
      <c r="J3571" s="33"/>
      <c r="K3571" s="33"/>
      <c r="L3571" s="33"/>
      <c r="M3571" s="33"/>
      <c r="N3571" s="33"/>
      <c r="O3571" s="33"/>
      <c r="P3571" s="33"/>
      <c r="Q3571" s="33"/>
    </row>
    <row r="3572" spans="6:17" x14ac:dyDescent="0.2">
      <c r="F3572" s="33"/>
      <c r="G3572" s="33"/>
      <c r="H3572" s="33"/>
      <c r="I3572" s="33"/>
      <c r="J3572" s="33"/>
      <c r="K3572" s="33"/>
      <c r="L3572" s="33"/>
      <c r="M3572" s="33"/>
      <c r="N3572" s="33"/>
      <c r="O3572" s="33"/>
      <c r="P3572" s="33"/>
      <c r="Q3572" s="33"/>
    </row>
    <row r="3573" spans="6:17" x14ac:dyDescent="0.2">
      <c r="F3573" s="33"/>
      <c r="G3573" s="33"/>
      <c r="H3573" s="33"/>
      <c r="I3573" s="33"/>
      <c r="J3573" s="33"/>
      <c r="K3573" s="33"/>
      <c r="L3573" s="33"/>
      <c r="M3573" s="33"/>
      <c r="N3573" s="33"/>
      <c r="O3573" s="33"/>
      <c r="P3573" s="33"/>
      <c r="Q3573" s="33"/>
    </row>
  </sheetData>
  <autoFilter ref="A25:S189"/>
  <mergeCells count="43">
    <mergeCell ref="A103:Q103"/>
    <mergeCell ref="A129:Q129"/>
    <mergeCell ref="A77:Q77"/>
    <mergeCell ref="A86:Q86"/>
    <mergeCell ref="A89:Q89"/>
    <mergeCell ref="A94:Q94"/>
    <mergeCell ref="A187:I187"/>
    <mergeCell ref="A188:I188"/>
    <mergeCell ref="A189:I189"/>
    <mergeCell ref="A178:I178"/>
    <mergeCell ref="A179:I179"/>
    <mergeCell ref="A180:I180"/>
    <mergeCell ref="A182:I182"/>
    <mergeCell ref="A183:I183"/>
    <mergeCell ref="A186:I186"/>
    <mergeCell ref="A185:I185"/>
    <mergeCell ref="A184:I184"/>
    <mergeCell ref="A181:I181"/>
    <mergeCell ref="A176:I176"/>
    <mergeCell ref="A177:I177"/>
    <mergeCell ref="A22:A24"/>
    <mergeCell ref="B22:B24"/>
    <mergeCell ref="C22:C24"/>
    <mergeCell ref="D22:D24"/>
    <mergeCell ref="E22:E24"/>
    <mergeCell ref="F22:I22"/>
    <mergeCell ref="F23:F24"/>
    <mergeCell ref="G23:I23"/>
    <mergeCell ref="A98:Q98"/>
    <mergeCell ref="J16:K16"/>
    <mergeCell ref="J17:K17"/>
    <mergeCell ref="J18:K18"/>
    <mergeCell ref="A174:Q174"/>
    <mergeCell ref="A175:I175"/>
    <mergeCell ref="N22:N24"/>
    <mergeCell ref="O22:O24"/>
    <mergeCell ref="P22:P24"/>
    <mergeCell ref="Q22:Q24"/>
    <mergeCell ref="J23:J24"/>
    <mergeCell ref="K23:M23"/>
    <mergeCell ref="J22:M22"/>
    <mergeCell ref="A27:C27"/>
    <mergeCell ref="A26:Q26"/>
  </mergeCells>
  <pageMargins left="0.23622047244094491" right="0" top="0.39370078740157483" bottom="0.39370078740157483" header="0.19685039370078741" footer="0.19685039370078741"/>
  <pageSetup paperSize="9" scale="81" fitToHeight="100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58"/>
  <sheetViews>
    <sheetView showGridLines="0" zoomScaleNormal="100" zoomScaleSheetLayoutView="75" workbookViewId="0">
      <selection activeCell="C13" sqref="C13"/>
    </sheetView>
  </sheetViews>
  <sheetFormatPr defaultRowHeight="12.75" outlineLevelRow="2" outlineLevelCol="1" x14ac:dyDescent="0.2"/>
  <cols>
    <col min="1" max="1" width="3.28515625" style="34" customWidth="1"/>
    <col min="2" max="2" width="9" style="2" customWidth="1"/>
    <col min="3" max="3" width="34.28515625" style="31" customWidth="1"/>
    <col min="4" max="4" width="7.7109375" style="30" customWidth="1"/>
    <col min="5" max="5" width="16.42578125" style="35" customWidth="1"/>
    <col min="6" max="6" width="7.28515625" style="8" customWidth="1"/>
    <col min="7" max="9" width="6.7109375" style="8" customWidth="1"/>
    <col min="10" max="10" width="7.7109375" style="8" customWidth="1"/>
    <col min="11" max="11" width="7.28515625" style="8" customWidth="1"/>
    <col min="12" max="16" width="6.7109375" style="8" customWidth="1"/>
    <col min="17" max="17" width="5.7109375" style="9" customWidth="1" outlineLevel="1"/>
    <col min="18" max="16384" width="9.140625" style="9"/>
  </cols>
  <sheetData>
    <row r="1" spans="1:17" outlineLevel="2" x14ac:dyDescent="0.2">
      <c r="A1" s="7" t="s">
        <v>0</v>
      </c>
      <c r="B1" s="10"/>
      <c r="C1" s="3"/>
      <c r="D1" s="4"/>
      <c r="E1" s="4"/>
      <c r="F1" s="6"/>
      <c r="G1" s="6"/>
      <c r="H1" s="6"/>
      <c r="I1" s="6"/>
      <c r="J1" s="6"/>
      <c r="K1" s="6"/>
      <c r="L1" s="6"/>
      <c r="M1" s="7" t="s">
        <v>1</v>
      </c>
      <c r="N1" s="6"/>
      <c r="O1" s="6"/>
      <c r="P1" s="6"/>
    </row>
    <row r="2" spans="1:17" outlineLevel="1" x14ac:dyDescent="0.2">
      <c r="A2" s="12"/>
      <c r="B2" s="10"/>
      <c r="C2" s="3"/>
      <c r="D2" s="4"/>
      <c r="E2" s="4"/>
      <c r="F2" s="6"/>
      <c r="G2" s="6"/>
      <c r="H2" s="6"/>
      <c r="I2" s="6"/>
      <c r="J2" s="6"/>
      <c r="K2" s="6"/>
      <c r="L2" s="6"/>
      <c r="M2" s="12"/>
      <c r="N2" s="6"/>
      <c r="O2" s="6"/>
      <c r="P2" s="6"/>
    </row>
    <row r="3" spans="1:17" outlineLevel="1" x14ac:dyDescent="0.2">
      <c r="A3" s="12"/>
      <c r="B3" s="10"/>
      <c r="C3" s="3"/>
      <c r="D3" s="4"/>
      <c r="E3" s="4"/>
      <c r="F3" s="6"/>
      <c r="G3" s="6"/>
      <c r="H3" s="6"/>
      <c r="I3" s="6"/>
      <c r="J3" s="6"/>
      <c r="K3" s="6"/>
      <c r="L3" s="6"/>
      <c r="M3" s="12"/>
      <c r="N3" s="6"/>
      <c r="O3" s="6"/>
      <c r="P3" s="6"/>
    </row>
    <row r="4" spans="1:17" outlineLevel="1" x14ac:dyDescent="0.2">
      <c r="A4" s="12" t="s">
        <v>2</v>
      </c>
      <c r="B4" s="10"/>
      <c r="C4" s="3"/>
      <c r="D4" s="4"/>
      <c r="E4" s="4"/>
      <c r="F4" s="6"/>
      <c r="G4" s="6"/>
      <c r="H4" s="6"/>
      <c r="I4" s="6"/>
      <c r="J4" s="6"/>
      <c r="K4" s="6"/>
      <c r="L4" s="6"/>
      <c r="M4" s="12" t="s">
        <v>2</v>
      </c>
      <c r="N4" s="6"/>
      <c r="O4" s="6"/>
      <c r="P4" s="6"/>
    </row>
    <row r="5" spans="1:17" outlineLevel="1" x14ac:dyDescent="0.2">
      <c r="A5" s="12" t="s">
        <v>37</v>
      </c>
      <c r="B5" s="10"/>
      <c r="C5" s="3"/>
      <c r="D5" s="4"/>
      <c r="E5" s="4"/>
      <c r="F5" s="6"/>
      <c r="G5" s="6"/>
      <c r="H5" s="6"/>
      <c r="I5" s="6"/>
      <c r="J5" s="6"/>
      <c r="K5" s="6"/>
      <c r="L5" s="6"/>
      <c r="M5" s="12" t="s">
        <v>38</v>
      </c>
      <c r="N5" s="6"/>
      <c r="O5" s="6"/>
      <c r="P5" s="6"/>
    </row>
    <row r="6" spans="1:17" x14ac:dyDescent="0.2">
      <c r="A6" s="5"/>
      <c r="B6" s="10"/>
      <c r="C6" s="4"/>
      <c r="D6" s="9"/>
      <c r="E6" s="6"/>
      <c r="F6" s="6"/>
      <c r="G6" s="5"/>
      <c r="H6" s="6"/>
      <c r="I6" s="13"/>
      <c r="J6" s="6"/>
      <c r="K6" s="6"/>
      <c r="L6" s="6"/>
      <c r="M6" s="6"/>
      <c r="N6" s="6"/>
      <c r="O6" s="6"/>
      <c r="P6" s="6"/>
    </row>
    <row r="7" spans="1:17" x14ac:dyDescent="0.2">
      <c r="A7" s="5"/>
      <c r="B7" s="10"/>
      <c r="C7" s="4"/>
      <c r="D7" s="11"/>
      <c r="E7" s="14"/>
      <c r="F7" s="14"/>
      <c r="G7" s="15" t="s">
        <v>3</v>
      </c>
      <c r="H7" s="15"/>
      <c r="I7" s="61"/>
      <c r="J7" s="16"/>
      <c r="K7" s="6"/>
      <c r="L7" s="6"/>
      <c r="M7" s="6"/>
      <c r="N7" s="6"/>
      <c r="O7" s="6"/>
      <c r="P7" s="6"/>
    </row>
    <row r="8" spans="1:17" x14ac:dyDescent="0.2">
      <c r="A8" s="5"/>
      <c r="B8" s="10"/>
      <c r="C8" s="4"/>
      <c r="D8" s="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x14ac:dyDescent="0.2">
      <c r="A9" s="5"/>
      <c r="B9" s="10"/>
      <c r="C9" s="4"/>
      <c r="D9" s="9"/>
      <c r="E9" s="6"/>
      <c r="F9" s="6"/>
      <c r="G9" s="17" t="s">
        <v>4</v>
      </c>
      <c r="H9" s="17"/>
      <c r="I9" s="17"/>
      <c r="J9" s="6"/>
      <c r="K9" s="6"/>
      <c r="L9" s="6"/>
      <c r="M9" s="6"/>
      <c r="N9" s="6"/>
      <c r="O9" s="6"/>
      <c r="P9" s="6"/>
    </row>
    <row r="10" spans="1:17" x14ac:dyDescent="0.2">
      <c r="A10" s="5"/>
      <c r="B10" s="10"/>
      <c r="C10" s="4"/>
      <c r="D10" s="9"/>
      <c r="E10" s="6"/>
      <c r="F10" s="6"/>
      <c r="G10" s="5" t="s">
        <v>5</v>
      </c>
      <c r="H10" s="5"/>
      <c r="I10" s="5"/>
      <c r="J10" s="6"/>
      <c r="K10" s="6"/>
      <c r="L10" s="6"/>
      <c r="M10" s="6"/>
      <c r="N10" s="6"/>
      <c r="O10" s="6"/>
      <c r="P10" s="6"/>
    </row>
    <row r="11" spans="1:17" x14ac:dyDescent="0.2">
      <c r="A11" s="5"/>
      <c r="B11" s="10"/>
      <c r="C11" s="4"/>
      <c r="D11" s="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 x14ac:dyDescent="0.2">
      <c r="A12" s="5"/>
      <c r="B12" s="10"/>
      <c r="C12" s="18" t="s">
        <v>6</v>
      </c>
      <c r="D12" s="20"/>
      <c r="E12" s="6"/>
      <c r="F12" s="6"/>
      <c r="G12" s="5"/>
      <c r="H12" s="6"/>
      <c r="I12" s="6"/>
      <c r="J12" s="6"/>
      <c r="K12" s="6"/>
      <c r="L12" s="6"/>
      <c r="M12" s="6"/>
      <c r="N12" s="6"/>
      <c r="O12" s="6"/>
      <c r="P12" s="6"/>
    </row>
    <row r="13" spans="1:17" x14ac:dyDescent="0.2">
      <c r="A13" s="5"/>
      <c r="B13" s="10"/>
      <c r="C13" s="4"/>
      <c r="D13" s="21"/>
      <c r="E13" s="14"/>
      <c r="F13" s="14"/>
      <c r="G13" s="15" t="s">
        <v>7</v>
      </c>
      <c r="H13" s="15"/>
      <c r="I13" s="15"/>
      <c r="J13" s="14"/>
      <c r="K13" s="16"/>
      <c r="L13" s="6"/>
      <c r="M13" s="6"/>
      <c r="N13" s="6"/>
      <c r="O13" s="6"/>
      <c r="P13" s="6"/>
    </row>
    <row r="14" spans="1:17" x14ac:dyDescent="0.2">
      <c r="A14" s="22"/>
      <c r="B14" s="23"/>
      <c r="C14" s="4"/>
      <c r="D14" s="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7" x14ac:dyDescent="0.2">
      <c r="A15" s="5"/>
      <c r="B15" s="10"/>
      <c r="C15" s="4"/>
      <c r="D15" s="20" t="s">
        <v>8</v>
      </c>
      <c r="E15" s="6"/>
      <c r="F15" s="6"/>
      <c r="G15" s="6"/>
      <c r="H15" s="20"/>
      <c r="I15" s="20"/>
      <c r="J15" s="20"/>
      <c r="K15" s="6"/>
      <c r="L15" s="6"/>
      <c r="M15" s="6"/>
      <c r="N15" s="6"/>
      <c r="O15" s="6"/>
      <c r="P15" s="6"/>
      <c r="Q15" s="6"/>
    </row>
    <row r="16" spans="1:17" x14ac:dyDescent="0.2">
      <c r="A16" s="5"/>
      <c r="B16" s="10"/>
      <c r="C16" s="4"/>
      <c r="D16" s="20" t="s">
        <v>9</v>
      </c>
      <c r="E16" s="6"/>
      <c r="F16" s="6"/>
      <c r="G16" s="6"/>
      <c r="H16" s="20"/>
      <c r="I16" s="20"/>
      <c r="J16" s="25"/>
      <c r="K16" s="6"/>
      <c r="L16" s="6"/>
      <c r="M16" s="6"/>
      <c r="N16" s="6"/>
      <c r="O16" s="6"/>
      <c r="P16" s="6"/>
    </row>
    <row r="17" spans="1:17" x14ac:dyDescent="0.2">
      <c r="A17" s="5"/>
      <c r="B17" s="10"/>
      <c r="C17" s="4"/>
      <c r="D17" s="20" t="s">
        <v>29</v>
      </c>
      <c r="E17" s="6"/>
      <c r="F17" s="6"/>
      <c r="G17" s="6"/>
      <c r="H17" s="20"/>
      <c r="I17" s="20"/>
      <c r="J17" s="25"/>
      <c r="K17" s="6"/>
      <c r="L17" s="6"/>
      <c r="M17" s="6"/>
      <c r="N17" s="6"/>
      <c r="O17" s="6"/>
      <c r="P17" s="6"/>
    </row>
    <row r="18" spans="1:17" x14ac:dyDescent="0.2">
      <c r="A18" s="5"/>
      <c r="B18" s="10"/>
      <c r="C18" s="4"/>
      <c r="D18" s="9" t="s">
        <v>11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7" x14ac:dyDescent="0.2">
      <c r="A19" s="5"/>
      <c r="B19" s="10"/>
      <c r="C19" s="3"/>
      <c r="D19" s="4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7" x14ac:dyDescent="0.2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ht="19.5" customHeight="1" x14ac:dyDescent="0.2">
      <c r="A21" s="105" t="s">
        <v>12</v>
      </c>
      <c r="B21" s="108" t="s">
        <v>13</v>
      </c>
      <c r="C21" s="105" t="s">
        <v>14</v>
      </c>
      <c r="D21" s="105" t="s">
        <v>15</v>
      </c>
      <c r="E21" s="105" t="s">
        <v>16</v>
      </c>
      <c r="F21" s="103" t="s">
        <v>17</v>
      </c>
      <c r="G21" s="104"/>
      <c r="H21" s="104"/>
      <c r="I21" s="104"/>
      <c r="J21" s="115" t="s">
        <v>18</v>
      </c>
      <c r="K21" s="116"/>
      <c r="L21" s="116"/>
      <c r="M21" s="116"/>
      <c r="N21" s="117"/>
      <c r="O21" s="105" t="s">
        <v>19</v>
      </c>
      <c r="P21" s="105" t="s">
        <v>20</v>
      </c>
      <c r="Q21" s="141" t="s">
        <v>33</v>
      </c>
    </row>
    <row r="22" spans="1:17" ht="18.75" customHeight="1" x14ac:dyDescent="0.2">
      <c r="A22" s="106"/>
      <c r="B22" s="109"/>
      <c r="C22" s="111"/>
      <c r="D22" s="113"/>
      <c r="E22" s="113"/>
      <c r="F22" s="103" t="s">
        <v>23</v>
      </c>
      <c r="G22" s="103" t="s">
        <v>24</v>
      </c>
      <c r="H22" s="104"/>
      <c r="I22" s="104"/>
      <c r="J22" s="105" t="s">
        <v>34</v>
      </c>
      <c r="K22" s="103" t="s">
        <v>23</v>
      </c>
      <c r="L22" s="103" t="s">
        <v>24</v>
      </c>
      <c r="M22" s="104"/>
      <c r="N22" s="104"/>
      <c r="O22" s="113"/>
      <c r="P22" s="113"/>
      <c r="Q22" s="142"/>
    </row>
    <row r="23" spans="1:17" ht="22.5" customHeight="1" x14ac:dyDescent="0.2">
      <c r="A23" s="107"/>
      <c r="B23" s="110"/>
      <c r="C23" s="112"/>
      <c r="D23" s="114"/>
      <c r="E23" s="114"/>
      <c r="F23" s="104"/>
      <c r="G23" s="26" t="s">
        <v>25</v>
      </c>
      <c r="H23" s="26" t="s">
        <v>26</v>
      </c>
      <c r="I23" s="26" t="s">
        <v>27</v>
      </c>
      <c r="J23" s="112"/>
      <c r="K23" s="104"/>
      <c r="L23" s="26" t="s">
        <v>25</v>
      </c>
      <c r="M23" s="26" t="s">
        <v>26</v>
      </c>
      <c r="N23" s="26" t="s">
        <v>27</v>
      </c>
      <c r="O23" s="114"/>
      <c r="P23" s="114"/>
      <c r="Q23" s="143"/>
    </row>
    <row r="24" spans="1:17" x14ac:dyDescent="0.2">
      <c r="A24" s="29">
        <v>1</v>
      </c>
      <c r="B24" s="28">
        <v>2</v>
      </c>
      <c r="C24" s="26">
        <v>3</v>
      </c>
      <c r="D24" s="26">
        <v>4</v>
      </c>
      <c r="E24" s="60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  <c r="P24" s="27">
        <v>16</v>
      </c>
      <c r="Q24" s="27">
        <v>17</v>
      </c>
    </row>
    <row r="25" spans="1:17" x14ac:dyDescent="0.2"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x14ac:dyDescent="0.2"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x14ac:dyDescent="0.2"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x14ac:dyDescent="0.2"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x14ac:dyDescent="0.2"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"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x14ac:dyDescent="0.2"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6:17" x14ac:dyDescent="0.2"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6:17" x14ac:dyDescent="0.2"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6:17" x14ac:dyDescent="0.2"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6:17" x14ac:dyDescent="0.2"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6:17" x14ac:dyDescent="0.2"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6:17" x14ac:dyDescent="0.2"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6:17" x14ac:dyDescent="0.2"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6:17" x14ac:dyDescent="0.2"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6:17" x14ac:dyDescent="0.2"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6:17" x14ac:dyDescent="0.2"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6:17" x14ac:dyDescent="0.2"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6:17" x14ac:dyDescent="0.2"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6:17" x14ac:dyDescent="0.2"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6:17" x14ac:dyDescent="0.2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6:17" x14ac:dyDescent="0.2"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6:17" x14ac:dyDescent="0.2"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6:17" x14ac:dyDescent="0.2"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6:17" x14ac:dyDescent="0.2"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6:17" x14ac:dyDescent="0.2"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6:17" x14ac:dyDescent="0.2"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6:17" x14ac:dyDescent="0.2"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6:17" x14ac:dyDescent="0.2"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6:17" x14ac:dyDescent="0.2"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6:17" x14ac:dyDescent="0.2"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6:17" x14ac:dyDescent="0.2"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6:17" x14ac:dyDescent="0.2"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6:17" x14ac:dyDescent="0.2"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6:17" x14ac:dyDescent="0.2"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6:17" x14ac:dyDescent="0.2"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6:17" x14ac:dyDescent="0.2"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6:17" x14ac:dyDescent="0.2"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6:17" x14ac:dyDescent="0.2"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6:17" x14ac:dyDescent="0.2"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6:17" x14ac:dyDescent="0.2"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6:17" x14ac:dyDescent="0.2"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6:17" x14ac:dyDescent="0.2"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6:17" x14ac:dyDescent="0.2"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6:17" x14ac:dyDescent="0.2"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6:17" x14ac:dyDescent="0.2"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6:17" x14ac:dyDescent="0.2"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6:17" x14ac:dyDescent="0.2"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6:17" x14ac:dyDescent="0.2"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6:17" x14ac:dyDescent="0.2"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6:17" x14ac:dyDescent="0.2"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6:17" x14ac:dyDescent="0.2"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6:17" x14ac:dyDescent="0.2"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6:17" x14ac:dyDescent="0.2"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6:17" x14ac:dyDescent="0.2"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6:17" x14ac:dyDescent="0.2"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6:17" x14ac:dyDescent="0.2"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6:17" x14ac:dyDescent="0.2"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6:17" x14ac:dyDescent="0.2"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6:17" x14ac:dyDescent="0.2"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6:17" x14ac:dyDescent="0.2"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6:17" x14ac:dyDescent="0.2"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6:17" x14ac:dyDescent="0.2"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6:17" x14ac:dyDescent="0.2"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6:17" x14ac:dyDescent="0.2"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6:17" x14ac:dyDescent="0.2"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6:17" x14ac:dyDescent="0.2"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6:17" x14ac:dyDescent="0.2"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6:17" x14ac:dyDescent="0.2"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6:17" x14ac:dyDescent="0.2"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6:17" x14ac:dyDescent="0.2"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6:17" x14ac:dyDescent="0.2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6:17" x14ac:dyDescent="0.2"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6:17" x14ac:dyDescent="0.2"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6:17" x14ac:dyDescent="0.2"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6:17" x14ac:dyDescent="0.2"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6:17" x14ac:dyDescent="0.2"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6:17" x14ac:dyDescent="0.2"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6:17" x14ac:dyDescent="0.2"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6:17" x14ac:dyDescent="0.2"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6:17" x14ac:dyDescent="0.2"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6:17" x14ac:dyDescent="0.2"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6:17" x14ac:dyDescent="0.2"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6:17" x14ac:dyDescent="0.2"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6:17" x14ac:dyDescent="0.2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6:17" x14ac:dyDescent="0.2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6:17" x14ac:dyDescent="0.2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6:17" x14ac:dyDescent="0.2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6:17" x14ac:dyDescent="0.2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6:17" x14ac:dyDescent="0.2"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6:17" x14ac:dyDescent="0.2"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6:17" x14ac:dyDescent="0.2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6:17" x14ac:dyDescent="0.2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6:17" x14ac:dyDescent="0.2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6:17" x14ac:dyDescent="0.2"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6:17" x14ac:dyDescent="0.2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x14ac:dyDescent="0.2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x14ac:dyDescent="0.2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x14ac:dyDescent="0.2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x14ac:dyDescent="0.2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x14ac:dyDescent="0.2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x14ac:dyDescent="0.2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x14ac:dyDescent="0.2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x14ac:dyDescent="0.2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x14ac:dyDescent="0.2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x14ac:dyDescent="0.2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x14ac:dyDescent="0.2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x14ac:dyDescent="0.2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x14ac:dyDescent="0.2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x14ac:dyDescent="0.2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x14ac:dyDescent="0.2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x14ac:dyDescent="0.2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x14ac:dyDescent="0.2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x14ac:dyDescent="0.2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x14ac:dyDescent="0.2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x14ac:dyDescent="0.2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x14ac:dyDescent="0.2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x14ac:dyDescent="0.2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x14ac:dyDescent="0.2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x14ac:dyDescent="0.2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x14ac:dyDescent="0.2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x14ac:dyDescent="0.2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x14ac:dyDescent="0.2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x14ac:dyDescent="0.2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x14ac:dyDescent="0.2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x14ac:dyDescent="0.2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x14ac:dyDescent="0.2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x14ac:dyDescent="0.2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x14ac:dyDescent="0.2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x14ac:dyDescent="0.2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x14ac:dyDescent="0.2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x14ac:dyDescent="0.2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x14ac:dyDescent="0.2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x14ac:dyDescent="0.2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x14ac:dyDescent="0.2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x14ac:dyDescent="0.2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x14ac:dyDescent="0.2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x14ac:dyDescent="0.2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x14ac:dyDescent="0.2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x14ac:dyDescent="0.2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x14ac:dyDescent="0.2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x14ac:dyDescent="0.2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x14ac:dyDescent="0.2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x14ac:dyDescent="0.2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x14ac:dyDescent="0.2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x14ac:dyDescent="0.2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x14ac:dyDescent="0.2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x14ac:dyDescent="0.2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x14ac:dyDescent="0.2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x14ac:dyDescent="0.2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x14ac:dyDescent="0.2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x14ac:dyDescent="0.2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x14ac:dyDescent="0.2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x14ac:dyDescent="0.2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x14ac:dyDescent="0.2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x14ac:dyDescent="0.2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x14ac:dyDescent="0.2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x14ac:dyDescent="0.2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x14ac:dyDescent="0.2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x14ac:dyDescent="0.2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x14ac:dyDescent="0.2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x14ac:dyDescent="0.2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x14ac:dyDescent="0.2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x14ac:dyDescent="0.2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x14ac:dyDescent="0.2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x14ac:dyDescent="0.2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x14ac:dyDescent="0.2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x14ac:dyDescent="0.2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x14ac:dyDescent="0.2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x14ac:dyDescent="0.2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x14ac:dyDescent="0.2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x14ac:dyDescent="0.2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x14ac:dyDescent="0.2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x14ac:dyDescent="0.2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x14ac:dyDescent="0.2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x14ac:dyDescent="0.2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x14ac:dyDescent="0.2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x14ac:dyDescent="0.2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x14ac:dyDescent="0.2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x14ac:dyDescent="0.2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x14ac:dyDescent="0.2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x14ac:dyDescent="0.2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x14ac:dyDescent="0.2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x14ac:dyDescent="0.2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x14ac:dyDescent="0.2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x14ac:dyDescent="0.2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x14ac:dyDescent="0.2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x14ac:dyDescent="0.2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x14ac:dyDescent="0.2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x14ac:dyDescent="0.2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x14ac:dyDescent="0.2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x14ac:dyDescent="0.2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x14ac:dyDescent="0.2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x14ac:dyDescent="0.2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x14ac:dyDescent="0.2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x14ac:dyDescent="0.2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x14ac:dyDescent="0.2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x14ac:dyDescent="0.2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x14ac:dyDescent="0.2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x14ac:dyDescent="0.2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x14ac:dyDescent="0.2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x14ac:dyDescent="0.2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x14ac:dyDescent="0.2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x14ac:dyDescent="0.2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x14ac:dyDescent="0.2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x14ac:dyDescent="0.2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x14ac:dyDescent="0.2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x14ac:dyDescent="0.2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x14ac:dyDescent="0.2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x14ac:dyDescent="0.2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x14ac:dyDescent="0.2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x14ac:dyDescent="0.2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x14ac:dyDescent="0.2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x14ac:dyDescent="0.2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x14ac:dyDescent="0.2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x14ac:dyDescent="0.2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x14ac:dyDescent="0.2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x14ac:dyDescent="0.2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x14ac:dyDescent="0.2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x14ac:dyDescent="0.2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x14ac:dyDescent="0.2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x14ac:dyDescent="0.2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x14ac:dyDescent="0.2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x14ac:dyDescent="0.2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x14ac:dyDescent="0.2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x14ac:dyDescent="0.2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x14ac:dyDescent="0.2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x14ac:dyDescent="0.2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x14ac:dyDescent="0.2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x14ac:dyDescent="0.2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x14ac:dyDescent="0.2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x14ac:dyDescent="0.2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x14ac:dyDescent="0.2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x14ac:dyDescent="0.2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x14ac:dyDescent="0.2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x14ac:dyDescent="0.2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x14ac:dyDescent="0.2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x14ac:dyDescent="0.2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x14ac:dyDescent="0.2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x14ac:dyDescent="0.2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x14ac:dyDescent="0.2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x14ac:dyDescent="0.2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x14ac:dyDescent="0.2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x14ac:dyDescent="0.2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x14ac:dyDescent="0.2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x14ac:dyDescent="0.2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x14ac:dyDescent="0.2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x14ac:dyDescent="0.2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x14ac:dyDescent="0.2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x14ac:dyDescent="0.2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x14ac:dyDescent="0.2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x14ac:dyDescent="0.2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x14ac:dyDescent="0.2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x14ac:dyDescent="0.2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x14ac:dyDescent="0.2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x14ac:dyDescent="0.2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x14ac:dyDescent="0.2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x14ac:dyDescent="0.2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x14ac:dyDescent="0.2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x14ac:dyDescent="0.2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x14ac:dyDescent="0.2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x14ac:dyDescent="0.2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x14ac:dyDescent="0.2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x14ac:dyDescent="0.2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x14ac:dyDescent="0.2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x14ac:dyDescent="0.2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x14ac:dyDescent="0.2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x14ac:dyDescent="0.2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x14ac:dyDescent="0.2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x14ac:dyDescent="0.2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x14ac:dyDescent="0.2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x14ac:dyDescent="0.2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x14ac:dyDescent="0.2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x14ac:dyDescent="0.2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x14ac:dyDescent="0.2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x14ac:dyDescent="0.2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x14ac:dyDescent="0.2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x14ac:dyDescent="0.2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x14ac:dyDescent="0.2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x14ac:dyDescent="0.2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x14ac:dyDescent="0.2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x14ac:dyDescent="0.2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x14ac:dyDescent="0.2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x14ac:dyDescent="0.2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x14ac:dyDescent="0.2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x14ac:dyDescent="0.2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x14ac:dyDescent="0.2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x14ac:dyDescent="0.2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x14ac:dyDescent="0.2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x14ac:dyDescent="0.2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x14ac:dyDescent="0.2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x14ac:dyDescent="0.2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x14ac:dyDescent="0.2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x14ac:dyDescent="0.2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x14ac:dyDescent="0.2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x14ac:dyDescent="0.2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x14ac:dyDescent="0.2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x14ac:dyDescent="0.2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x14ac:dyDescent="0.2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x14ac:dyDescent="0.2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x14ac:dyDescent="0.2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x14ac:dyDescent="0.2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x14ac:dyDescent="0.2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x14ac:dyDescent="0.2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x14ac:dyDescent="0.2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x14ac:dyDescent="0.2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x14ac:dyDescent="0.2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x14ac:dyDescent="0.2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x14ac:dyDescent="0.2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x14ac:dyDescent="0.2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x14ac:dyDescent="0.2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x14ac:dyDescent="0.2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x14ac:dyDescent="0.2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x14ac:dyDescent="0.2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x14ac:dyDescent="0.2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x14ac:dyDescent="0.2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x14ac:dyDescent="0.2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x14ac:dyDescent="0.2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x14ac:dyDescent="0.2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x14ac:dyDescent="0.2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x14ac:dyDescent="0.2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x14ac:dyDescent="0.2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x14ac:dyDescent="0.2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x14ac:dyDescent="0.2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x14ac:dyDescent="0.2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x14ac:dyDescent="0.2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x14ac:dyDescent="0.2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x14ac:dyDescent="0.2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x14ac:dyDescent="0.2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x14ac:dyDescent="0.2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x14ac:dyDescent="0.2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x14ac:dyDescent="0.2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x14ac:dyDescent="0.2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x14ac:dyDescent="0.2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x14ac:dyDescent="0.2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x14ac:dyDescent="0.2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x14ac:dyDescent="0.2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x14ac:dyDescent="0.2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x14ac:dyDescent="0.2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x14ac:dyDescent="0.2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x14ac:dyDescent="0.2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x14ac:dyDescent="0.2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x14ac:dyDescent="0.2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x14ac:dyDescent="0.2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x14ac:dyDescent="0.2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x14ac:dyDescent="0.2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x14ac:dyDescent="0.2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x14ac:dyDescent="0.2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x14ac:dyDescent="0.2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x14ac:dyDescent="0.2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x14ac:dyDescent="0.2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x14ac:dyDescent="0.2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x14ac:dyDescent="0.2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x14ac:dyDescent="0.2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x14ac:dyDescent="0.2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x14ac:dyDescent="0.2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x14ac:dyDescent="0.2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x14ac:dyDescent="0.2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x14ac:dyDescent="0.2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x14ac:dyDescent="0.2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x14ac:dyDescent="0.2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x14ac:dyDescent="0.2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x14ac:dyDescent="0.2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x14ac:dyDescent="0.2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x14ac:dyDescent="0.2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x14ac:dyDescent="0.2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x14ac:dyDescent="0.2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x14ac:dyDescent="0.2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x14ac:dyDescent="0.2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x14ac:dyDescent="0.2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x14ac:dyDescent="0.2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x14ac:dyDescent="0.2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x14ac:dyDescent="0.2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x14ac:dyDescent="0.2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x14ac:dyDescent="0.2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x14ac:dyDescent="0.2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x14ac:dyDescent="0.2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x14ac:dyDescent="0.2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x14ac:dyDescent="0.2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x14ac:dyDescent="0.2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x14ac:dyDescent="0.2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x14ac:dyDescent="0.2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x14ac:dyDescent="0.2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x14ac:dyDescent="0.2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x14ac:dyDescent="0.2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x14ac:dyDescent="0.2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x14ac:dyDescent="0.2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x14ac:dyDescent="0.2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x14ac:dyDescent="0.2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x14ac:dyDescent="0.2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x14ac:dyDescent="0.2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x14ac:dyDescent="0.2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x14ac:dyDescent="0.2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x14ac:dyDescent="0.2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x14ac:dyDescent="0.2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x14ac:dyDescent="0.2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x14ac:dyDescent="0.2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x14ac:dyDescent="0.2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x14ac:dyDescent="0.2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x14ac:dyDescent="0.2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x14ac:dyDescent="0.2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x14ac:dyDescent="0.2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x14ac:dyDescent="0.2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x14ac:dyDescent="0.2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x14ac:dyDescent="0.2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x14ac:dyDescent="0.2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x14ac:dyDescent="0.2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x14ac:dyDescent="0.2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x14ac:dyDescent="0.2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x14ac:dyDescent="0.2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x14ac:dyDescent="0.2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x14ac:dyDescent="0.2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x14ac:dyDescent="0.2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x14ac:dyDescent="0.2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x14ac:dyDescent="0.2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x14ac:dyDescent="0.2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x14ac:dyDescent="0.2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x14ac:dyDescent="0.2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x14ac:dyDescent="0.2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x14ac:dyDescent="0.2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x14ac:dyDescent="0.2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x14ac:dyDescent="0.2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x14ac:dyDescent="0.2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x14ac:dyDescent="0.2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x14ac:dyDescent="0.2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x14ac:dyDescent="0.2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x14ac:dyDescent="0.2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x14ac:dyDescent="0.2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x14ac:dyDescent="0.2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x14ac:dyDescent="0.2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x14ac:dyDescent="0.2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x14ac:dyDescent="0.2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x14ac:dyDescent="0.2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x14ac:dyDescent="0.2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x14ac:dyDescent="0.2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x14ac:dyDescent="0.2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x14ac:dyDescent="0.2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x14ac:dyDescent="0.2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x14ac:dyDescent="0.2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x14ac:dyDescent="0.2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x14ac:dyDescent="0.2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x14ac:dyDescent="0.2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x14ac:dyDescent="0.2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x14ac:dyDescent="0.2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x14ac:dyDescent="0.2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x14ac:dyDescent="0.2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x14ac:dyDescent="0.2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x14ac:dyDescent="0.2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x14ac:dyDescent="0.2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x14ac:dyDescent="0.2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x14ac:dyDescent="0.2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x14ac:dyDescent="0.2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x14ac:dyDescent="0.2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x14ac:dyDescent="0.2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x14ac:dyDescent="0.2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x14ac:dyDescent="0.2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x14ac:dyDescent="0.2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x14ac:dyDescent="0.2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x14ac:dyDescent="0.2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x14ac:dyDescent="0.2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x14ac:dyDescent="0.2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x14ac:dyDescent="0.2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x14ac:dyDescent="0.2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x14ac:dyDescent="0.2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x14ac:dyDescent="0.2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x14ac:dyDescent="0.2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x14ac:dyDescent="0.2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x14ac:dyDescent="0.2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x14ac:dyDescent="0.2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x14ac:dyDescent="0.2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x14ac:dyDescent="0.2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x14ac:dyDescent="0.2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x14ac:dyDescent="0.2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x14ac:dyDescent="0.2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x14ac:dyDescent="0.2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x14ac:dyDescent="0.2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x14ac:dyDescent="0.2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x14ac:dyDescent="0.2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x14ac:dyDescent="0.2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x14ac:dyDescent="0.2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x14ac:dyDescent="0.2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x14ac:dyDescent="0.2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x14ac:dyDescent="0.2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x14ac:dyDescent="0.2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x14ac:dyDescent="0.2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x14ac:dyDescent="0.2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x14ac:dyDescent="0.2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x14ac:dyDescent="0.2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x14ac:dyDescent="0.2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x14ac:dyDescent="0.2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x14ac:dyDescent="0.2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x14ac:dyDescent="0.2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x14ac:dyDescent="0.2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x14ac:dyDescent="0.2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x14ac:dyDescent="0.2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x14ac:dyDescent="0.2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x14ac:dyDescent="0.2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x14ac:dyDescent="0.2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x14ac:dyDescent="0.2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x14ac:dyDescent="0.2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x14ac:dyDescent="0.2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x14ac:dyDescent="0.2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x14ac:dyDescent="0.2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x14ac:dyDescent="0.2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x14ac:dyDescent="0.2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x14ac:dyDescent="0.2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x14ac:dyDescent="0.2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x14ac:dyDescent="0.2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x14ac:dyDescent="0.2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x14ac:dyDescent="0.2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x14ac:dyDescent="0.2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x14ac:dyDescent="0.2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x14ac:dyDescent="0.2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x14ac:dyDescent="0.2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x14ac:dyDescent="0.2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x14ac:dyDescent="0.2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x14ac:dyDescent="0.2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x14ac:dyDescent="0.2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x14ac:dyDescent="0.2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x14ac:dyDescent="0.2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x14ac:dyDescent="0.2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x14ac:dyDescent="0.2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x14ac:dyDescent="0.2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x14ac:dyDescent="0.2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x14ac:dyDescent="0.2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x14ac:dyDescent="0.2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x14ac:dyDescent="0.2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x14ac:dyDescent="0.2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x14ac:dyDescent="0.2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x14ac:dyDescent="0.2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x14ac:dyDescent="0.2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x14ac:dyDescent="0.2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x14ac:dyDescent="0.2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x14ac:dyDescent="0.2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x14ac:dyDescent="0.2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x14ac:dyDescent="0.2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x14ac:dyDescent="0.2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x14ac:dyDescent="0.2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x14ac:dyDescent="0.2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x14ac:dyDescent="0.2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x14ac:dyDescent="0.2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x14ac:dyDescent="0.2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x14ac:dyDescent="0.2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x14ac:dyDescent="0.2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x14ac:dyDescent="0.2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x14ac:dyDescent="0.2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x14ac:dyDescent="0.2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x14ac:dyDescent="0.2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x14ac:dyDescent="0.2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x14ac:dyDescent="0.2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x14ac:dyDescent="0.2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x14ac:dyDescent="0.2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x14ac:dyDescent="0.2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x14ac:dyDescent="0.2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x14ac:dyDescent="0.2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x14ac:dyDescent="0.2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x14ac:dyDescent="0.2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x14ac:dyDescent="0.2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x14ac:dyDescent="0.2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x14ac:dyDescent="0.2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x14ac:dyDescent="0.2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x14ac:dyDescent="0.2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x14ac:dyDescent="0.2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x14ac:dyDescent="0.2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x14ac:dyDescent="0.2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x14ac:dyDescent="0.2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x14ac:dyDescent="0.2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x14ac:dyDescent="0.2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x14ac:dyDescent="0.2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x14ac:dyDescent="0.2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x14ac:dyDescent="0.2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x14ac:dyDescent="0.2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x14ac:dyDescent="0.2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x14ac:dyDescent="0.2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x14ac:dyDescent="0.2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x14ac:dyDescent="0.2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x14ac:dyDescent="0.2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x14ac:dyDescent="0.2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x14ac:dyDescent="0.2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x14ac:dyDescent="0.2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x14ac:dyDescent="0.2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x14ac:dyDescent="0.2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x14ac:dyDescent="0.2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x14ac:dyDescent="0.2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x14ac:dyDescent="0.2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x14ac:dyDescent="0.2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x14ac:dyDescent="0.2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x14ac:dyDescent="0.2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x14ac:dyDescent="0.2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x14ac:dyDescent="0.2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x14ac:dyDescent="0.2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x14ac:dyDescent="0.2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x14ac:dyDescent="0.2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x14ac:dyDescent="0.2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x14ac:dyDescent="0.2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x14ac:dyDescent="0.2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x14ac:dyDescent="0.2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x14ac:dyDescent="0.2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x14ac:dyDescent="0.2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x14ac:dyDescent="0.2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x14ac:dyDescent="0.2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x14ac:dyDescent="0.2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x14ac:dyDescent="0.2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x14ac:dyDescent="0.2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x14ac:dyDescent="0.2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x14ac:dyDescent="0.2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x14ac:dyDescent="0.2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x14ac:dyDescent="0.2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x14ac:dyDescent="0.2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x14ac:dyDescent="0.2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x14ac:dyDescent="0.2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x14ac:dyDescent="0.2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x14ac:dyDescent="0.2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x14ac:dyDescent="0.2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x14ac:dyDescent="0.2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x14ac:dyDescent="0.2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x14ac:dyDescent="0.2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x14ac:dyDescent="0.2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x14ac:dyDescent="0.2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x14ac:dyDescent="0.2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x14ac:dyDescent="0.2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x14ac:dyDescent="0.2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x14ac:dyDescent="0.2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x14ac:dyDescent="0.2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x14ac:dyDescent="0.2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x14ac:dyDescent="0.2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x14ac:dyDescent="0.2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x14ac:dyDescent="0.2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x14ac:dyDescent="0.2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x14ac:dyDescent="0.2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x14ac:dyDescent="0.2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x14ac:dyDescent="0.2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x14ac:dyDescent="0.2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x14ac:dyDescent="0.2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x14ac:dyDescent="0.2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x14ac:dyDescent="0.2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x14ac:dyDescent="0.2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x14ac:dyDescent="0.2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x14ac:dyDescent="0.2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x14ac:dyDescent="0.2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x14ac:dyDescent="0.2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x14ac:dyDescent="0.2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x14ac:dyDescent="0.2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x14ac:dyDescent="0.2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x14ac:dyDescent="0.2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x14ac:dyDescent="0.2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x14ac:dyDescent="0.2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x14ac:dyDescent="0.2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x14ac:dyDescent="0.2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x14ac:dyDescent="0.2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x14ac:dyDescent="0.2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x14ac:dyDescent="0.2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x14ac:dyDescent="0.2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x14ac:dyDescent="0.2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x14ac:dyDescent="0.2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x14ac:dyDescent="0.2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x14ac:dyDescent="0.2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x14ac:dyDescent="0.2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x14ac:dyDescent="0.2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x14ac:dyDescent="0.2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x14ac:dyDescent="0.2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x14ac:dyDescent="0.2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x14ac:dyDescent="0.2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x14ac:dyDescent="0.2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x14ac:dyDescent="0.2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x14ac:dyDescent="0.2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x14ac:dyDescent="0.2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x14ac:dyDescent="0.2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x14ac:dyDescent="0.2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x14ac:dyDescent="0.2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x14ac:dyDescent="0.2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x14ac:dyDescent="0.2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x14ac:dyDescent="0.2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x14ac:dyDescent="0.2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x14ac:dyDescent="0.2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x14ac:dyDescent="0.2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x14ac:dyDescent="0.2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x14ac:dyDescent="0.2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x14ac:dyDescent="0.2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x14ac:dyDescent="0.2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x14ac:dyDescent="0.2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x14ac:dyDescent="0.2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x14ac:dyDescent="0.2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x14ac:dyDescent="0.2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x14ac:dyDescent="0.2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x14ac:dyDescent="0.2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x14ac:dyDescent="0.2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x14ac:dyDescent="0.2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x14ac:dyDescent="0.2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x14ac:dyDescent="0.2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x14ac:dyDescent="0.2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x14ac:dyDescent="0.2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x14ac:dyDescent="0.2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x14ac:dyDescent="0.2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x14ac:dyDescent="0.2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x14ac:dyDescent="0.2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x14ac:dyDescent="0.2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x14ac:dyDescent="0.2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x14ac:dyDescent="0.2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x14ac:dyDescent="0.2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x14ac:dyDescent="0.2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x14ac:dyDescent="0.2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x14ac:dyDescent="0.2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x14ac:dyDescent="0.2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x14ac:dyDescent="0.2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x14ac:dyDescent="0.2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x14ac:dyDescent="0.2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x14ac:dyDescent="0.2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x14ac:dyDescent="0.2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x14ac:dyDescent="0.2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x14ac:dyDescent="0.2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x14ac:dyDescent="0.2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x14ac:dyDescent="0.2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x14ac:dyDescent="0.2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x14ac:dyDescent="0.2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x14ac:dyDescent="0.2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x14ac:dyDescent="0.2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x14ac:dyDescent="0.2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x14ac:dyDescent="0.2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x14ac:dyDescent="0.2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x14ac:dyDescent="0.2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x14ac:dyDescent="0.2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x14ac:dyDescent="0.2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x14ac:dyDescent="0.2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x14ac:dyDescent="0.2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x14ac:dyDescent="0.2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x14ac:dyDescent="0.2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x14ac:dyDescent="0.2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x14ac:dyDescent="0.2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x14ac:dyDescent="0.2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x14ac:dyDescent="0.2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x14ac:dyDescent="0.2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x14ac:dyDescent="0.2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x14ac:dyDescent="0.2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x14ac:dyDescent="0.2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x14ac:dyDescent="0.2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x14ac:dyDescent="0.2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x14ac:dyDescent="0.2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x14ac:dyDescent="0.2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x14ac:dyDescent="0.2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x14ac:dyDescent="0.2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x14ac:dyDescent="0.2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x14ac:dyDescent="0.2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x14ac:dyDescent="0.2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x14ac:dyDescent="0.2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x14ac:dyDescent="0.2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x14ac:dyDescent="0.2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x14ac:dyDescent="0.2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x14ac:dyDescent="0.2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x14ac:dyDescent="0.2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x14ac:dyDescent="0.2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x14ac:dyDescent="0.2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x14ac:dyDescent="0.2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x14ac:dyDescent="0.2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x14ac:dyDescent="0.2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x14ac:dyDescent="0.2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x14ac:dyDescent="0.2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x14ac:dyDescent="0.2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x14ac:dyDescent="0.2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x14ac:dyDescent="0.2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x14ac:dyDescent="0.2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x14ac:dyDescent="0.2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x14ac:dyDescent="0.2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x14ac:dyDescent="0.2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x14ac:dyDescent="0.2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x14ac:dyDescent="0.2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x14ac:dyDescent="0.2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x14ac:dyDescent="0.2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x14ac:dyDescent="0.2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x14ac:dyDescent="0.2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x14ac:dyDescent="0.2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x14ac:dyDescent="0.2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x14ac:dyDescent="0.2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x14ac:dyDescent="0.2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x14ac:dyDescent="0.2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x14ac:dyDescent="0.2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x14ac:dyDescent="0.2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x14ac:dyDescent="0.2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x14ac:dyDescent="0.2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x14ac:dyDescent="0.2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x14ac:dyDescent="0.2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x14ac:dyDescent="0.2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x14ac:dyDescent="0.2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x14ac:dyDescent="0.2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x14ac:dyDescent="0.2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x14ac:dyDescent="0.2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x14ac:dyDescent="0.2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x14ac:dyDescent="0.2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x14ac:dyDescent="0.2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x14ac:dyDescent="0.2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x14ac:dyDescent="0.2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x14ac:dyDescent="0.2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x14ac:dyDescent="0.2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x14ac:dyDescent="0.2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x14ac:dyDescent="0.2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x14ac:dyDescent="0.2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x14ac:dyDescent="0.2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x14ac:dyDescent="0.2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x14ac:dyDescent="0.2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x14ac:dyDescent="0.2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x14ac:dyDescent="0.2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x14ac:dyDescent="0.2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x14ac:dyDescent="0.2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x14ac:dyDescent="0.2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x14ac:dyDescent="0.2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x14ac:dyDescent="0.2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x14ac:dyDescent="0.2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x14ac:dyDescent="0.2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x14ac:dyDescent="0.2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x14ac:dyDescent="0.2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x14ac:dyDescent="0.2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x14ac:dyDescent="0.2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x14ac:dyDescent="0.2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x14ac:dyDescent="0.2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x14ac:dyDescent="0.2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x14ac:dyDescent="0.2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x14ac:dyDescent="0.2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x14ac:dyDescent="0.2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x14ac:dyDescent="0.2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x14ac:dyDescent="0.2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x14ac:dyDescent="0.2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x14ac:dyDescent="0.2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x14ac:dyDescent="0.2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x14ac:dyDescent="0.2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x14ac:dyDescent="0.2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x14ac:dyDescent="0.2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x14ac:dyDescent="0.2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x14ac:dyDescent="0.2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x14ac:dyDescent="0.2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x14ac:dyDescent="0.2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x14ac:dyDescent="0.2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x14ac:dyDescent="0.2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x14ac:dyDescent="0.2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x14ac:dyDescent="0.2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x14ac:dyDescent="0.2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x14ac:dyDescent="0.2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x14ac:dyDescent="0.2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x14ac:dyDescent="0.2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x14ac:dyDescent="0.2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x14ac:dyDescent="0.2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x14ac:dyDescent="0.2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x14ac:dyDescent="0.2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x14ac:dyDescent="0.2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x14ac:dyDescent="0.2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x14ac:dyDescent="0.2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x14ac:dyDescent="0.2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x14ac:dyDescent="0.2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x14ac:dyDescent="0.2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x14ac:dyDescent="0.2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x14ac:dyDescent="0.2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x14ac:dyDescent="0.2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x14ac:dyDescent="0.2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x14ac:dyDescent="0.2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x14ac:dyDescent="0.2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x14ac:dyDescent="0.2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x14ac:dyDescent="0.2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x14ac:dyDescent="0.2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x14ac:dyDescent="0.2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x14ac:dyDescent="0.2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x14ac:dyDescent="0.2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x14ac:dyDescent="0.2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x14ac:dyDescent="0.2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x14ac:dyDescent="0.2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x14ac:dyDescent="0.2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x14ac:dyDescent="0.2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x14ac:dyDescent="0.2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x14ac:dyDescent="0.2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x14ac:dyDescent="0.2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x14ac:dyDescent="0.2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x14ac:dyDescent="0.2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x14ac:dyDescent="0.2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x14ac:dyDescent="0.2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x14ac:dyDescent="0.2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x14ac:dyDescent="0.2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x14ac:dyDescent="0.2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x14ac:dyDescent="0.2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x14ac:dyDescent="0.2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x14ac:dyDescent="0.2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x14ac:dyDescent="0.2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x14ac:dyDescent="0.2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x14ac:dyDescent="0.2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x14ac:dyDescent="0.2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x14ac:dyDescent="0.2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x14ac:dyDescent="0.2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x14ac:dyDescent="0.2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x14ac:dyDescent="0.2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x14ac:dyDescent="0.2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x14ac:dyDescent="0.2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x14ac:dyDescent="0.2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x14ac:dyDescent="0.2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x14ac:dyDescent="0.2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x14ac:dyDescent="0.2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x14ac:dyDescent="0.2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x14ac:dyDescent="0.2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x14ac:dyDescent="0.2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x14ac:dyDescent="0.2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x14ac:dyDescent="0.2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x14ac:dyDescent="0.2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x14ac:dyDescent="0.2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x14ac:dyDescent="0.2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x14ac:dyDescent="0.2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x14ac:dyDescent="0.2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x14ac:dyDescent="0.2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x14ac:dyDescent="0.2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x14ac:dyDescent="0.2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x14ac:dyDescent="0.2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x14ac:dyDescent="0.2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x14ac:dyDescent="0.2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x14ac:dyDescent="0.2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x14ac:dyDescent="0.2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x14ac:dyDescent="0.2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x14ac:dyDescent="0.2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x14ac:dyDescent="0.2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x14ac:dyDescent="0.2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x14ac:dyDescent="0.2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x14ac:dyDescent="0.2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x14ac:dyDescent="0.2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x14ac:dyDescent="0.2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x14ac:dyDescent="0.2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x14ac:dyDescent="0.2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x14ac:dyDescent="0.2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x14ac:dyDescent="0.2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x14ac:dyDescent="0.2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x14ac:dyDescent="0.2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x14ac:dyDescent="0.2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x14ac:dyDescent="0.2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x14ac:dyDescent="0.2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x14ac:dyDescent="0.2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x14ac:dyDescent="0.2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x14ac:dyDescent="0.2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x14ac:dyDescent="0.2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x14ac:dyDescent="0.2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x14ac:dyDescent="0.2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x14ac:dyDescent="0.2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x14ac:dyDescent="0.2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x14ac:dyDescent="0.2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x14ac:dyDescent="0.2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x14ac:dyDescent="0.2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x14ac:dyDescent="0.2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x14ac:dyDescent="0.2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x14ac:dyDescent="0.2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x14ac:dyDescent="0.2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x14ac:dyDescent="0.2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x14ac:dyDescent="0.2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x14ac:dyDescent="0.2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x14ac:dyDescent="0.2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x14ac:dyDescent="0.2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x14ac:dyDescent="0.2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x14ac:dyDescent="0.2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x14ac:dyDescent="0.2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x14ac:dyDescent="0.2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x14ac:dyDescent="0.2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x14ac:dyDescent="0.2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x14ac:dyDescent="0.2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x14ac:dyDescent="0.2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x14ac:dyDescent="0.2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x14ac:dyDescent="0.2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x14ac:dyDescent="0.2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x14ac:dyDescent="0.2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x14ac:dyDescent="0.2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x14ac:dyDescent="0.2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x14ac:dyDescent="0.2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x14ac:dyDescent="0.2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x14ac:dyDescent="0.2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x14ac:dyDescent="0.2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x14ac:dyDescent="0.2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x14ac:dyDescent="0.2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x14ac:dyDescent="0.2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x14ac:dyDescent="0.2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x14ac:dyDescent="0.2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x14ac:dyDescent="0.2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x14ac:dyDescent="0.2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x14ac:dyDescent="0.2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x14ac:dyDescent="0.2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x14ac:dyDescent="0.2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x14ac:dyDescent="0.2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x14ac:dyDescent="0.2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x14ac:dyDescent="0.2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x14ac:dyDescent="0.2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x14ac:dyDescent="0.2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x14ac:dyDescent="0.2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x14ac:dyDescent="0.2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x14ac:dyDescent="0.2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x14ac:dyDescent="0.2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x14ac:dyDescent="0.2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x14ac:dyDescent="0.2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x14ac:dyDescent="0.2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x14ac:dyDescent="0.2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x14ac:dyDescent="0.2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x14ac:dyDescent="0.2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x14ac:dyDescent="0.2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x14ac:dyDescent="0.2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x14ac:dyDescent="0.2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x14ac:dyDescent="0.2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x14ac:dyDescent="0.2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x14ac:dyDescent="0.2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x14ac:dyDescent="0.2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x14ac:dyDescent="0.2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x14ac:dyDescent="0.2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x14ac:dyDescent="0.2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x14ac:dyDescent="0.2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x14ac:dyDescent="0.2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x14ac:dyDescent="0.2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x14ac:dyDescent="0.2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x14ac:dyDescent="0.2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x14ac:dyDescent="0.2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x14ac:dyDescent="0.2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x14ac:dyDescent="0.2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x14ac:dyDescent="0.2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x14ac:dyDescent="0.2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x14ac:dyDescent="0.2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x14ac:dyDescent="0.2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x14ac:dyDescent="0.2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x14ac:dyDescent="0.2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x14ac:dyDescent="0.2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x14ac:dyDescent="0.2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x14ac:dyDescent="0.2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x14ac:dyDescent="0.2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x14ac:dyDescent="0.2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x14ac:dyDescent="0.2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x14ac:dyDescent="0.2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x14ac:dyDescent="0.2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x14ac:dyDescent="0.2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x14ac:dyDescent="0.2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x14ac:dyDescent="0.2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x14ac:dyDescent="0.2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x14ac:dyDescent="0.2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x14ac:dyDescent="0.2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x14ac:dyDescent="0.2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x14ac:dyDescent="0.2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x14ac:dyDescent="0.2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x14ac:dyDescent="0.2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x14ac:dyDescent="0.2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x14ac:dyDescent="0.2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x14ac:dyDescent="0.2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x14ac:dyDescent="0.2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x14ac:dyDescent="0.2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x14ac:dyDescent="0.2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x14ac:dyDescent="0.2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x14ac:dyDescent="0.2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x14ac:dyDescent="0.2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x14ac:dyDescent="0.2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x14ac:dyDescent="0.2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x14ac:dyDescent="0.2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x14ac:dyDescent="0.2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x14ac:dyDescent="0.2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x14ac:dyDescent="0.2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x14ac:dyDescent="0.2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x14ac:dyDescent="0.2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x14ac:dyDescent="0.2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x14ac:dyDescent="0.2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x14ac:dyDescent="0.2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x14ac:dyDescent="0.2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x14ac:dyDescent="0.2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x14ac:dyDescent="0.2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x14ac:dyDescent="0.2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x14ac:dyDescent="0.2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x14ac:dyDescent="0.2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x14ac:dyDescent="0.2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x14ac:dyDescent="0.2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x14ac:dyDescent="0.2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x14ac:dyDescent="0.2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x14ac:dyDescent="0.2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x14ac:dyDescent="0.2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x14ac:dyDescent="0.2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x14ac:dyDescent="0.2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x14ac:dyDescent="0.2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x14ac:dyDescent="0.2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x14ac:dyDescent="0.2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x14ac:dyDescent="0.2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x14ac:dyDescent="0.2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x14ac:dyDescent="0.2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x14ac:dyDescent="0.2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x14ac:dyDescent="0.2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x14ac:dyDescent="0.2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x14ac:dyDescent="0.2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x14ac:dyDescent="0.2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x14ac:dyDescent="0.2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x14ac:dyDescent="0.2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x14ac:dyDescent="0.2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x14ac:dyDescent="0.2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x14ac:dyDescent="0.2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x14ac:dyDescent="0.2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x14ac:dyDescent="0.2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x14ac:dyDescent="0.2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x14ac:dyDescent="0.2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x14ac:dyDescent="0.2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x14ac:dyDescent="0.2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x14ac:dyDescent="0.2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x14ac:dyDescent="0.2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x14ac:dyDescent="0.2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x14ac:dyDescent="0.2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x14ac:dyDescent="0.2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x14ac:dyDescent="0.2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x14ac:dyDescent="0.2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x14ac:dyDescent="0.2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x14ac:dyDescent="0.2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x14ac:dyDescent="0.2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x14ac:dyDescent="0.2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x14ac:dyDescent="0.2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x14ac:dyDescent="0.2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x14ac:dyDescent="0.2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x14ac:dyDescent="0.2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x14ac:dyDescent="0.2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x14ac:dyDescent="0.2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x14ac:dyDescent="0.2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x14ac:dyDescent="0.2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x14ac:dyDescent="0.2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x14ac:dyDescent="0.2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x14ac:dyDescent="0.2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x14ac:dyDescent="0.2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x14ac:dyDescent="0.2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x14ac:dyDescent="0.2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x14ac:dyDescent="0.2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x14ac:dyDescent="0.2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x14ac:dyDescent="0.2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x14ac:dyDescent="0.2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x14ac:dyDescent="0.2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x14ac:dyDescent="0.2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x14ac:dyDescent="0.2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x14ac:dyDescent="0.2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x14ac:dyDescent="0.2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x14ac:dyDescent="0.2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x14ac:dyDescent="0.2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x14ac:dyDescent="0.2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x14ac:dyDescent="0.2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x14ac:dyDescent="0.2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x14ac:dyDescent="0.2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x14ac:dyDescent="0.2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x14ac:dyDescent="0.2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x14ac:dyDescent="0.2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x14ac:dyDescent="0.2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x14ac:dyDescent="0.2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x14ac:dyDescent="0.2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x14ac:dyDescent="0.2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x14ac:dyDescent="0.2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x14ac:dyDescent="0.2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x14ac:dyDescent="0.2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x14ac:dyDescent="0.2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x14ac:dyDescent="0.2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x14ac:dyDescent="0.2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x14ac:dyDescent="0.2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x14ac:dyDescent="0.2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x14ac:dyDescent="0.2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x14ac:dyDescent="0.2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x14ac:dyDescent="0.2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x14ac:dyDescent="0.2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x14ac:dyDescent="0.2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x14ac:dyDescent="0.2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x14ac:dyDescent="0.2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x14ac:dyDescent="0.2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x14ac:dyDescent="0.2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x14ac:dyDescent="0.2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x14ac:dyDescent="0.2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x14ac:dyDescent="0.2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x14ac:dyDescent="0.2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x14ac:dyDescent="0.2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x14ac:dyDescent="0.2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x14ac:dyDescent="0.2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x14ac:dyDescent="0.2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x14ac:dyDescent="0.2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x14ac:dyDescent="0.2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x14ac:dyDescent="0.2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x14ac:dyDescent="0.2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x14ac:dyDescent="0.2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x14ac:dyDescent="0.2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x14ac:dyDescent="0.2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x14ac:dyDescent="0.2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x14ac:dyDescent="0.2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x14ac:dyDescent="0.2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x14ac:dyDescent="0.2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x14ac:dyDescent="0.2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x14ac:dyDescent="0.2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x14ac:dyDescent="0.2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x14ac:dyDescent="0.2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x14ac:dyDescent="0.2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x14ac:dyDescent="0.2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x14ac:dyDescent="0.2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x14ac:dyDescent="0.2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x14ac:dyDescent="0.2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x14ac:dyDescent="0.2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x14ac:dyDescent="0.2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x14ac:dyDescent="0.2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x14ac:dyDescent="0.2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x14ac:dyDescent="0.2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x14ac:dyDescent="0.2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x14ac:dyDescent="0.2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x14ac:dyDescent="0.2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x14ac:dyDescent="0.2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x14ac:dyDescent="0.2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x14ac:dyDescent="0.2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x14ac:dyDescent="0.2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x14ac:dyDescent="0.2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x14ac:dyDescent="0.2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x14ac:dyDescent="0.2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x14ac:dyDescent="0.2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x14ac:dyDescent="0.2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x14ac:dyDescent="0.2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x14ac:dyDescent="0.2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x14ac:dyDescent="0.2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x14ac:dyDescent="0.2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x14ac:dyDescent="0.2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x14ac:dyDescent="0.2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x14ac:dyDescent="0.2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x14ac:dyDescent="0.2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x14ac:dyDescent="0.2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x14ac:dyDescent="0.2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x14ac:dyDescent="0.2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x14ac:dyDescent="0.2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x14ac:dyDescent="0.2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x14ac:dyDescent="0.2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x14ac:dyDescent="0.2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x14ac:dyDescent="0.2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x14ac:dyDescent="0.2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x14ac:dyDescent="0.2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x14ac:dyDescent="0.2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x14ac:dyDescent="0.2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x14ac:dyDescent="0.2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x14ac:dyDescent="0.2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x14ac:dyDescent="0.2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x14ac:dyDescent="0.2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x14ac:dyDescent="0.2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x14ac:dyDescent="0.2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x14ac:dyDescent="0.2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x14ac:dyDescent="0.2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x14ac:dyDescent="0.2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x14ac:dyDescent="0.2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x14ac:dyDescent="0.2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x14ac:dyDescent="0.2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x14ac:dyDescent="0.2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x14ac:dyDescent="0.2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x14ac:dyDescent="0.2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x14ac:dyDescent="0.2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x14ac:dyDescent="0.2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x14ac:dyDescent="0.2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x14ac:dyDescent="0.2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x14ac:dyDescent="0.2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x14ac:dyDescent="0.2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x14ac:dyDescent="0.2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x14ac:dyDescent="0.2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x14ac:dyDescent="0.2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x14ac:dyDescent="0.2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x14ac:dyDescent="0.2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x14ac:dyDescent="0.2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x14ac:dyDescent="0.2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x14ac:dyDescent="0.2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x14ac:dyDescent="0.2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x14ac:dyDescent="0.2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x14ac:dyDescent="0.2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x14ac:dyDescent="0.2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x14ac:dyDescent="0.2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x14ac:dyDescent="0.2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x14ac:dyDescent="0.2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x14ac:dyDescent="0.2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x14ac:dyDescent="0.2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x14ac:dyDescent="0.2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x14ac:dyDescent="0.2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x14ac:dyDescent="0.2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x14ac:dyDescent="0.2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x14ac:dyDescent="0.2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x14ac:dyDescent="0.2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x14ac:dyDescent="0.2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x14ac:dyDescent="0.2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x14ac:dyDescent="0.2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x14ac:dyDescent="0.2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x14ac:dyDescent="0.2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x14ac:dyDescent="0.2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x14ac:dyDescent="0.2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x14ac:dyDescent="0.2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x14ac:dyDescent="0.2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x14ac:dyDescent="0.2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x14ac:dyDescent="0.2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x14ac:dyDescent="0.2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x14ac:dyDescent="0.2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x14ac:dyDescent="0.2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x14ac:dyDescent="0.2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x14ac:dyDescent="0.2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x14ac:dyDescent="0.2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x14ac:dyDescent="0.2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x14ac:dyDescent="0.2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x14ac:dyDescent="0.2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x14ac:dyDescent="0.2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x14ac:dyDescent="0.2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x14ac:dyDescent="0.2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x14ac:dyDescent="0.2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x14ac:dyDescent="0.2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x14ac:dyDescent="0.2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x14ac:dyDescent="0.2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x14ac:dyDescent="0.2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x14ac:dyDescent="0.2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x14ac:dyDescent="0.2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x14ac:dyDescent="0.2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x14ac:dyDescent="0.2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x14ac:dyDescent="0.2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x14ac:dyDescent="0.2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x14ac:dyDescent="0.2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x14ac:dyDescent="0.2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x14ac:dyDescent="0.2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x14ac:dyDescent="0.2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x14ac:dyDescent="0.2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x14ac:dyDescent="0.2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x14ac:dyDescent="0.2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x14ac:dyDescent="0.2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x14ac:dyDescent="0.2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x14ac:dyDescent="0.2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x14ac:dyDescent="0.2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x14ac:dyDescent="0.2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x14ac:dyDescent="0.2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x14ac:dyDescent="0.2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x14ac:dyDescent="0.2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x14ac:dyDescent="0.2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x14ac:dyDescent="0.2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x14ac:dyDescent="0.2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x14ac:dyDescent="0.2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x14ac:dyDescent="0.2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x14ac:dyDescent="0.2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x14ac:dyDescent="0.2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x14ac:dyDescent="0.2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x14ac:dyDescent="0.2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x14ac:dyDescent="0.2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x14ac:dyDescent="0.2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x14ac:dyDescent="0.2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x14ac:dyDescent="0.2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x14ac:dyDescent="0.2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x14ac:dyDescent="0.2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x14ac:dyDescent="0.2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x14ac:dyDescent="0.2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x14ac:dyDescent="0.2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x14ac:dyDescent="0.2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x14ac:dyDescent="0.2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x14ac:dyDescent="0.2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x14ac:dyDescent="0.2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x14ac:dyDescent="0.2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x14ac:dyDescent="0.2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x14ac:dyDescent="0.2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x14ac:dyDescent="0.2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x14ac:dyDescent="0.2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x14ac:dyDescent="0.2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x14ac:dyDescent="0.2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x14ac:dyDescent="0.2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x14ac:dyDescent="0.2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x14ac:dyDescent="0.2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x14ac:dyDescent="0.2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x14ac:dyDescent="0.2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x14ac:dyDescent="0.2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x14ac:dyDescent="0.2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x14ac:dyDescent="0.2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x14ac:dyDescent="0.2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x14ac:dyDescent="0.2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x14ac:dyDescent="0.2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x14ac:dyDescent="0.2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x14ac:dyDescent="0.2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x14ac:dyDescent="0.2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x14ac:dyDescent="0.2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x14ac:dyDescent="0.2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x14ac:dyDescent="0.2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x14ac:dyDescent="0.2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x14ac:dyDescent="0.2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x14ac:dyDescent="0.2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x14ac:dyDescent="0.2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x14ac:dyDescent="0.2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x14ac:dyDescent="0.2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x14ac:dyDescent="0.2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x14ac:dyDescent="0.2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x14ac:dyDescent="0.2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x14ac:dyDescent="0.2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x14ac:dyDescent="0.2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x14ac:dyDescent="0.2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x14ac:dyDescent="0.2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x14ac:dyDescent="0.2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x14ac:dyDescent="0.2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x14ac:dyDescent="0.2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x14ac:dyDescent="0.2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x14ac:dyDescent="0.2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x14ac:dyDescent="0.2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x14ac:dyDescent="0.2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x14ac:dyDescent="0.2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x14ac:dyDescent="0.2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x14ac:dyDescent="0.2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x14ac:dyDescent="0.2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x14ac:dyDescent="0.2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x14ac:dyDescent="0.2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x14ac:dyDescent="0.2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x14ac:dyDescent="0.2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x14ac:dyDescent="0.2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x14ac:dyDescent="0.2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x14ac:dyDescent="0.2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x14ac:dyDescent="0.2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x14ac:dyDescent="0.2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x14ac:dyDescent="0.2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x14ac:dyDescent="0.2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x14ac:dyDescent="0.2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x14ac:dyDescent="0.2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x14ac:dyDescent="0.2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x14ac:dyDescent="0.2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x14ac:dyDescent="0.2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x14ac:dyDescent="0.2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x14ac:dyDescent="0.2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x14ac:dyDescent="0.2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x14ac:dyDescent="0.2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x14ac:dyDescent="0.2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x14ac:dyDescent="0.2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x14ac:dyDescent="0.2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x14ac:dyDescent="0.2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x14ac:dyDescent="0.2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x14ac:dyDescent="0.2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x14ac:dyDescent="0.2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x14ac:dyDescent="0.2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x14ac:dyDescent="0.2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x14ac:dyDescent="0.2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x14ac:dyDescent="0.2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x14ac:dyDescent="0.2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x14ac:dyDescent="0.2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x14ac:dyDescent="0.2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x14ac:dyDescent="0.2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x14ac:dyDescent="0.2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x14ac:dyDescent="0.2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x14ac:dyDescent="0.2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x14ac:dyDescent="0.2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x14ac:dyDescent="0.2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x14ac:dyDescent="0.2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x14ac:dyDescent="0.2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x14ac:dyDescent="0.2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x14ac:dyDescent="0.2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x14ac:dyDescent="0.2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x14ac:dyDescent="0.2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x14ac:dyDescent="0.2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x14ac:dyDescent="0.2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x14ac:dyDescent="0.2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x14ac:dyDescent="0.2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x14ac:dyDescent="0.2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x14ac:dyDescent="0.2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x14ac:dyDescent="0.2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x14ac:dyDescent="0.2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x14ac:dyDescent="0.2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x14ac:dyDescent="0.2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x14ac:dyDescent="0.2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x14ac:dyDescent="0.2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x14ac:dyDescent="0.2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x14ac:dyDescent="0.2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x14ac:dyDescent="0.2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x14ac:dyDescent="0.2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x14ac:dyDescent="0.2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x14ac:dyDescent="0.2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x14ac:dyDescent="0.2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x14ac:dyDescent="0.2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x14ac:dyDescent="0.2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x14ac:dyDescent="0.2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x14ac:dyDescent="0.2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x14ac:dyDescent="0.2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x14ac:dyDescent="0.2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x14ac:dyDescent="0.2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x14ac:dyDescent="0.2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x14ac:dyDescent="0.2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x14ac:dyDescent="0.2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x14ac:dyDescent="0.2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x14ac:dyDescent="0.2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x14ac:dyDescent="0.2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x14ac:dyDescent="0.2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x14ac:dyDescent="0.2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x14ac:dyDescent="0.2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x14ac:dyDescent="0.2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x14ac:dyDescent="0.2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x14ac:dyDescent="0.2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x14ac:dyDescent="0.2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x14ac:dyDescent="0.2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x14ac:dyDescent="0.2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x14ac:dyDescent="0.2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x14ac:dyDescent="0.2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x14ac:dyDescent="0.2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x14ac:dyDescent="0.2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x14ac:dyDescent="0.2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x14ac:dyDescent="0.2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x14ac:dyDescent="0.2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x14ac:dyDescent="0.2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x14ac:dyDescent="0.2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x14ac:dyDescent="0.2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x14ac:dyDescent="0.2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x14ac:dyDescent="0.2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x14ac:dyDescent="0.2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x14ac:dyDescent="0.2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x14ac:dyDescent="0.2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x14ac:dyDescent="0.2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x14ac:dyDescent="0.2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x14ac:dyDescent="0.2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x14ac:dyDescent="0.2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x14ac:dyDescent="0.2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x14ac:dyDescent="0.2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x14ac:dyDescent="0.2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x14ac:dyDescent="0.2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x14ac:dyDescent="0.2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x14ac:dyDescent="0.2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x14ac:dyDescent="0.2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x14ac:dyDescent="0.2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x14ac:dyDescent="0.2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x14ac:dyDescent="0.2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x14ac:dyDescent="0.2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x14ac:dyDescent="0.2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x14ac:dyDescent="0.2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x14ac:dyDescent="0.2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x14ac:dyDescent="0.2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x14ac:dyDescent="0.2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x14ac:dyDescent="0.2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x14ac:dyDescent="0.2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x14ac:dyDescent="0.2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x14ac:dyDescent="0.2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x14ac:dyDescent="0.2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x14ac:dyDescent="0.2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x14ac:dyDescent="0.2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x14ac:dyDescent="0.2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x14ac:dyDescent="0.2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x14ac:dyDescent="0.2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x14ac:dyDescent="0.2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x14ac:dyDescent="0.2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x14ac:dyDescent="0.2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x14ac:dyDescent="0.2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x14ac:dyDescent="0.2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x14ac:dyDescent="0.2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x14ac:dyDescent="0.2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x14ac:dyDescent="0.2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x14ac:dyDescent="0.2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x14ac:dyDescent="0.2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x14ac:dyDescent="0.2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x14ac:dyDescent="0.2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x14ac:dyDescent="0.2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x14ac:dyDescent="0.2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x14ac:dyDescent="0.2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x14ac:dyDescent="0.2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x14ac:dyDescent="0.2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x14ac:dyDescent="0.2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x14ac:dyDescent="0.2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x14ac:dyDescent="0.2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x14ac:dyDescent="0.2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x14ac:dyDescent="0.2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x14ac:dyDescent="0.2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x14ac:dyDescent="0.2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x14ac:dyDescent="0.2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x14ac:dyDescent="0.2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x14ac:dyDescent="0.2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x14ac:dyDescent="0.2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x14ac:dyDescent="0.2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x14ac:dyDescent="0.2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x14ac:dyDescent="0.2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x14ac:dyDescent="0.2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x14ac:dyDescent="0.2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x14ac:dyDescent="0.2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x14ac:dyDescent="0.2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x14ac:dyDescent="0.2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x14ac:dyDescent="0.2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x14ac:dyDescent="0.2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x14ac:dyDescent="0.2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x14ac:dyDescent="0.2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x14ac:dyDescent="0.2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x14ac:dyDescent="0.2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x14ac:dyDescent="0.2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x14ac:dyDescent="0.2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x14ac:dyDescent="0.2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x14ac:dyDescent="0.2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x14ac:dyDescent="0.2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x14ac:dyDescent="0.2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x14ac:dyDescent="0.2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x14ac:dyDescent="0.2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x14ac:dyDescent="0.2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x14ac:dyDescent="0.2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x14ac:dyDescent="0.2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x14ac:dyDescent="0.2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x14ac:dyDescent="0.2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x14ac:dyDescent="0.2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x14ac:dyDescent="0.2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x14ac:dyDescent="0.2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x14ac:dyDescent="0.2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x14ac:dyDescent="0.2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x14ac:dyDescent="0.2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x14ac:dyDescent="0.2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x14ac:dyDescent="0.2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x14ac:dyDescent="0.2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x14ac:dyDescent="0.2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x14ac:dyDescent="0.2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x14ac:dyDescent="0.2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x14ac:dyDescent="0.2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x14ac:dyDescent="0.2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x14ac:dyDescent="0.2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x14ac:dyDescent="0.2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x14ac:dyDescent="0.2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x14ac:dyDescent="0.2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x14ac:dyDescent="0.2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x14ac:dyDescent="0.2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x14ac:dyDescent="0.2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x14ac:dyDescent="0.2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x14ac:dyDescent="0.2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x14ac:dyDescent="0.2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x14ac:dyDescent="0.2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x14ac:dyDescent="0.2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x14ac:dyDescent="0.2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x14ac:dyDescent="0.2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x14ac:dyDescent="0.2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x14ac:dyDescent="0.2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x14ac:dyDescent="0.2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x14ac:dyDescent="0.2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x14ac:dyDescent="0.2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x14ac:dyDescent="0.2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x14ac:dyDescent="0.2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x14ac:dyDescent="0.2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x14ac:dyDescent="0.2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x14ac:dyDescent="0.2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x14ac:dyDescent="0.2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x14ac:dyDescent="0.2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x14ac:dyDescent="0.2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x14ac:dyDescent="0.2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x14ac:dyDescent="0.2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x14ac:dyDescent="0.2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x14ac:dyDescent="0.2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x14ac:dyDescent="0.2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x14ac:dyDescent="0.2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x14ac:dyDescent="0.2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x14ac:dyDescent="0.2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x14ac:dyDescent="0.2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x14ac:dyDescent="0.2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x14ac:dyDescent="0.2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x14ac:dyDescent="0.2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x14ac:dyDescent="0.2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x14ac:dyDescent="0.2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x14ac:dyDescent="0.2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x14ac:dyDescent="0.2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x14ac:dyDescent="0.2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x14ac:dyDescent="0.2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x14ac:dyDescent="0.2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x14ac:dyDescent="0.2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x14ac:dyDescent="0.2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x14ac:dyDescent="0.2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x14ac:dyDescent="0.2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x14ac:dyDescent="0.2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x14ac:dyDescent="0.2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x14ac:dyDescent="0.2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x14ac:dyDescent="0.2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x14ac:dyDescent="0.2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x14ac:dyDescent="0.2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x14ac:dyDescent="0.2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x14ac:dyDescent="0.2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x14ac:dyDescent="0.2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x14ac:dyDescent="0.2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x14ac:dyDescent="0.2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x14ac:dyDescent="0.2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x14ac:dyDescent="0.2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x14ac:dyDescent="0.2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x14ac:dyDescent="0.2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x14ac:dyDescent="0.2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x14ac:dyDescent="0.2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x14ac:dyDescent="0.2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x14ac:dyDescent="0.2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x14ac:dyDescent="0.2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x14ac:dyDescent="0.2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x14ac:dyDescent="0.2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x14ac:dyDescent="0.2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x14ac:dyDescent="0.2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x14ac:dyDescent="0.2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x14ac:dyDescent="0.2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x14ac:dyDescent="0.2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x14ac:dyDescent="0.2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x14ac:dyDescent="0.2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x14ac:dyDescent="0.2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x14ac:dyDescent="0.2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x14ac:dyDescent="0.2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x14ac:dyDescent="0.2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x14ac:dyDescent="0.2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x14ac:dyDescent="0.2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x14ac:dyDescent="0.2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x14ac:dyDescent="0.2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x14ac:dyDescent="0.2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x14ac:dyDescent="0.2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x14ac:dyDescent="0.2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x14ac:dyDescent="0.2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x14ac:dyDescent="0.2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x14ac:dyDescent="0.2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x14ac:dyDescent="0.2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x14ac:dyDescent="0.2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x14ac:dyDescent="0.2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x14ac:dyDescent="0.2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x14ac:dyDescent="0.2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x14ac:dyDescent="0.2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x14ac:dyDescent="0.2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x14ac:dyDescent="0.2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x14ac:dyDescent="0.2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x14ac:dyDescent="0.2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x14ac:dyDescent="0.2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x14ac:dyDescent="0.2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x14ac:dyDescent="0.2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x14ac:dyDescent="0.2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x14ac:dyDescent="0.2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x14ac:dyDescent="0.2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x14ac:dyDescent="0.2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x14ac:dyDescent="0.2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x14ac:dyDescent="0.2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x14ac:dyDescent="0.2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x14ac:dyDescent="0.2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x14ac:dyDescent="0.2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x14ac:dyDescent="0.2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x14ac:dyDescent="0.2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x14ac:dyDescent="0.2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x14ac:dyDescent="0.2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x14ac:dyDescent="0.2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x14ac:dyDescent="0.2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x14ac:dyDescent="0.2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x14ac:dyDescent="0.2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x14ac:dyDescent="0.2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x14ac:dyDescent="0.2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x14ac:dyDescent="0.2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x14ac:dyDescent="0.2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x14ac:dyDescent="0.2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x14ac:dyDescent="0.2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x14ac:dyDescent="0.2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x14ac:dyDescent="0.2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x14ac:dyDescent="0.2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x14ac:dyDescent="0.2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x14ac:dyDescent="0.2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x14ac:dyDescent="0.2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x14ac:dyDescent="0.2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x14ac:dyDescent="0.2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x14ac:dyDescent="0.2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x14ac:dyDescent="0.2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x14ac:dyDescent="0.2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x14ac:dyDescent="0.2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x14ac:dyDescent="0.2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x14ac:dyDescent="0.2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x14ac:dyDescent="0.2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x14ac:dyDescent="0.2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x14ac:dyDescent="0.2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x14ac:dyDescent="0.2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x14ac:dyDescent="0.2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x14ac:dyDescent="0.2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x14ac:dyDescent="0.2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x14ac:dyDescent="0.2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x14ac:dyDescent="0.2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x14ac:dyDescent="0.2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x14ac:dyDescent="0.2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x14ac:dyDescent="0.2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x14ac:dyDescent="0.2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x14ac:dyDescent="0.2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x14ac:dyDescent="0.2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x14ac:dyDescent="0.2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x14ac:dyDescent="0.2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x14ac:dyDescent="0.2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x14ac:dyDescent="0.2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x14ac:dyDescent="0.2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x14ac:dyDescent="0.2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x14ac:dyDescent="0.2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x14ac:dyDescent="0.2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x14ac:dyDescent="0.2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x14ac:dyDescent="0.2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x14ac:dyDescent="0.2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x14ac:dyDescent="0.2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x14ac:dyDescent="0.2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x14ac:dyDescent="0.2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x14ac:dyDescent="0.2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x14ac:dyDescent="0.2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x14ac:dyDescent="0.2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x14ac:dyDescent="0.2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x14ac:dyDescent="0.2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x14ac:dyDescent="0.2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x14ac:dyDescent="0.2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x14ac:dyDescent="0.2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x14ac:dyDescent="0.2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x14ac:dyDescent="0.2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x14ac:dyDescent="0.2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x14ac:dyDescent="0.2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x14ac:dyDescent="0.2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x14ac:dyDescent="0.2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x14ac:dyDescent="0.2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x14ac:dyDescent="0.2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x14ac:dyDescent="0.2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x14ac:dyDescent="0.2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x14ac:dyDescent="0.2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x14ac:dyDescent="0.2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x14ac:dyDescent="0.2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x14ac:dyDescent="0.2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x14ac:dyDescent="0.2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x14ac:dyDescent="0.2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x14ac:dyDescent="0.2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x14ac:dyDescent="0.2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x14ac:dyDescent="0.2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x14ac:dyDescent="0.2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x14ac:dyDescent="0.2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x14ac:dyDescent="0.2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x14ac:dyDescent="0.2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x14ac:dyDescent="0.2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x14ac:dyDescent="0.2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x14ac:dyDescent="0.2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x14ac:dyDescent="0.2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x14ac:dyDescent="0.2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x14ac:dyDescent="0.2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x14ac:dyDescent="0.2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x14ac:dyDescent="0.2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x14ac:dyDescent="0.2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x14ac:dyDescent="0.2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x14ac:dyDescent="0.2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x14ac:dyDescent="0.2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x14ac:dyDescent="0.2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x14ac:dyDescent="0.2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x14ac:dyDescent="0.2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x14ac:dyDescent="0.2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x14ac:dyDescent="0.2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x14ac:dyDescent="0.2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x14ac:dyDescent="0.2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x14ac:dyDescent="0.2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x14ac:dyDescent="0.2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x14ac:dyDescent="0.2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x14ac:dyDescent="0.2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x14ac:dyDescent="0.2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x14ac:dyDescent="0.2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x14ac:dyDescent="0.2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x14ac:dyDescent="0.2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x14ac:dyDescent="0.2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x14ac:dyDescent="0.2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x14ac:dyDescent="0.2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x14ac:dyDescent="0.2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x14ac:dyDescent="0.2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x14ac:dyDescent="0.2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x14ac:dyDescent="0.2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x14ac:dyDescent="0.2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x14ac:dyDescent="0.2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x14ac:dyDescent="0.2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x14ac:dyDescent="0.2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x14ac:dyDescent="0.2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x14ac:dyDescent="0.2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x14ac:dyDescent="0.2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x14ac:dyDescent="0.2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x14ac:dyDescent="0.2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x14ac:dyDescent="0.2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x14ac:dyDescent="0.2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x14ac:dyDescent="0.2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x14ac:dyDescent="0.2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x14ac:dyDescent="0.2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x14ac:dyDescent="0.2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x14ac:dyDescent="0.2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x14ac:dyDescent="0.2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x14ac:dyDescent="0.2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x14ac:dyDescent="0.2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x14ac:dyDescent="0.2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x14ac:dyDescent="0.2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x14ac:dyDescent="0.2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x14ac:dyDescent="0.2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x14ac:dyDescent="0.2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x14ac:dyDescent="0.2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x14ac:dyDescent="0.2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x14ac:dyDescent="0.2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x14ac:dyDescent="0.2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x14ac:dyDescent="0.2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x14ac:dyDescent="0.2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x14ac:dyDescent="0.2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x14ac:dyDescent="0.2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x14ac:dyDescent="0.2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x14ac:dyDescent="0.2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x14ac:dyDescent="0.2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x14ac:dyDescent="0.2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x14ac:dyDescent="0.2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x14ac:dyDescent="0.2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x14ac:dyDescent="0.2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x14ac:dyDescent="0.2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x14ac:dyDescent="0.2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x14ac:dyDescent="0.2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x14ac:dyDescent="0.2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x14ac:dyDescent="0.2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x14ac:dyDescent="0.2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x14ac:dyDescent="0.2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x14ac:dyDescent="0.2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x14ac:dyDescent="0.2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x14ac:dyDescent="0.2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x14ac:dyDescent="0.2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x14ac:dyDescent="0.2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x14ac:dyDescent="0.2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x14ac:dyDescent="0.2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x14ac:dyDescent="0.2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x14ac:dyDescent="0.2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x14ac:dyDescent="0.2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x14ac:dyDescent="0.2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x14ac:dyDescent="0.2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x14ac:dyDescent="0.2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x14ac:dyDescent="0.2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x14ac:dyDescent="0.2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x14ac:dyDescent="0.2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x14ac:dyDescent="0.2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x14ac:dyDescent="0.2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x14ac:dyDescent="0.2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x14ac:dyDescent="0.2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x14ac:dyDescent="0.2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x14ac:dyDescent="0.2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x14ac:dyDescent="0.2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x14ac:dyDescent="0.2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x14ac:dyDescent="0.2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x14ac:dyDescent="0.2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x14ac:dyDescent="0.2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x14ac:dyDescent="0.2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x14ac:dyDescent="0.2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x14ac:dyDescent="0.2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x14ac:dyDescent="0.2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x14ac:dyDescent="0.2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x14ac:dyDescent="0.2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x14ac:dyDescent="0.2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x14ac:dyDescent="0.2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x14ac:dyDescent="0.2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x14ac:dyDescent="0.2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x14ac:dyDescent="0.2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x14ac:dyDescent="0.2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x14ac:dyDescent="0.2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x14ac:dyDescent="0.2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x14ac:dyDescent="0.2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x14ac:dyDescent="0.2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x14ac:dyDescent="0.2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x14ac:dyDescent="0.2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x14ac:dyDescent="0.2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x14ac:dyDescent="0.2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x14ac:dyDescent="0.2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x14ac:dyDescent="0.2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x14ac:dyDescent="0.2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x14ac:dyDescent="0.2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x14ac:dyDescent="0.2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x14ac:dyDescent="0.2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x14ac:dyDescent="0.2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x14ac:dyDescent="0.2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x14ac:dyDescent="0.2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x14ac:dyDescent="0.2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x14ac:dyDescent="0.2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x14ac:dyDescent="0.2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x14ac:dyDescent="0.2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x14ac:dyDescent="0.2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x14ac:dyDescent="0.2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x14ac:dyDescent="0.2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x14ac:dyDescent="0.2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x14ac:dyDescent="0.2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x14ac:dyDescent="0.2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x14ac:dyDescent="0.2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x14ac:dyDescent="0.2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x14ac:dyDescent="0.2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x14ac:dyDescent="0.2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x14ac:dyDescent="0.2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x14ac:dyDescent="0.2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x14ac:dyDescent="0.2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x14ac:dyDescent="0.2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x14ac:dyDescent="0.2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x14ac:dyDescent="0.2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x14ac:dyDescent="0.2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x14ac:dyDescent="0.2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x14ac:dyDescent="0.2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x14ac:dyDescent="0.2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x14ac:dyDescent="0.2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x14ac:dyDescent="0.2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x14ac:dyDescent="0.2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x14ac:dyDescent="0.2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x14ac:dyDescent="0.2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x14ac:dyDescent="0.2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x14ac:dyDescent="0.2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x14ac:dyDescent="0.2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x14ac:dyDescent="0.2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x14ac:dyDescent="0.2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x14ac:dyDescent="0.2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x14ac:dyDescent="0.2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x14ac:dyDescent="0.2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x14ac:dyDescent="0.2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x14ac:dyDescent="0.2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x14ac:dyDescent="0.2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x14ac:dyDescent="0.2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x14ac:dyDescent="0.2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x14ac:dyDescent="0.2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x14ac:dyDescent="0.2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x14ac:dyDescent="0.2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x14ac:dyDescent="0.2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x14ac:dyDescent="0.2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x14ac:dyDescent="0.2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x14ac:dyDescent="0.2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x14ac:dyDescent="0.2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x14ac:dyDescent="0.2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x14ac:dyDescent="0.2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x14ac:dyDescent="0.2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x14ac:dyDescent="0.2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x14ac:dyDescent="0.2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x14ac:dyDescent="0.2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x14ac:dyDescent="0.2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x14ac:dyDescent="0.2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x14ac:dyDescent="0.2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x14ac:dyDescent="0.2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x14ac:dyDescent="0.2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x14ac:dyDescent="0.2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x14ac:dyDescent="0.2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x14ac:dyDescent="0.2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x14ac:dyDescent="0.2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x14ac:dyDescent="0.2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x14ac:dyDescent="0.2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x14ac:dyDescent="0.2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x14ac:dyDescent="0.2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x14ac:dyDescent="0.2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x14ac:dyDescent="0.2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x14ac:dyDescent="0.2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x14ac:dyDescent="0.2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x14ac:dyDescent="0.2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x14ac:dyDescent="0.2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x14ac:dyDescent="0.2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x14ac:dyDescent="0.2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x14ac:dyDescent="0.2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x14ac:dyDescent="0.2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x14ac:dyDescent="0.2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x14ac:dyDescent="0.2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x14ac:dyDescent="0.2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x14ac:dyDescent="0.2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x14ac:dyDescent="0.2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x14ac:dyDescent="0.2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x14ac:dyDescent="0.2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x14ac:dyDescent="0.2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x14ac:dyDescent="0.2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x14ac:dyDescent="0.2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x14ac:dyDescent="0.2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x14ac:dyDescent="0.2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x14ac:dyDescent="0.2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x14ac:dyDescent="0.2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x14ac:dyDescent="0.2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x14ac:dyDescent="0.2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x14ac:dyDescent="0.2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x14ac:dyDescent="0.2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x14ac:dyDescent="0.2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x14ac:dyDescent="0.2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x14ac:dyDescent="0.2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x14ac:dyDescent="0.2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x14ac:dyDescent="0.2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x14ac:dyDescent="0.2">
      <c r="Q2048" s="33"/>
    </row>
    <row r="2049" spans="17:17" x14ac:dyDescent="0.2">
      <c r="Q2049" s="33"/>
    </row>
    <row r="2050" spans="17:17" x14ac:dyDescent="0.2">
      <c r="Q2050" s="33"/>
    </row>
    <row r="2051" spans="17:17" x14ac:dyDescent="0.2">
      <c r="Q2051" s="33"/>
    </row>
    <row r="2052" spans="17:17" x14ac:dyDescent="0.2">
      <c r="Q2052" s="33"/>
    </row>
    <row r="2053" spans="17:17" x14ac:dyDescent="0.2">
      <c r="Q2053" s="33"/>
    </row>
    <row r="2054" spans="17:17" x14ac:dyDescent="0.2">
      <c r="Q2054" s="33"/>
    </row>
    <row r="2055" spans="17:17" x14ac:dyDescent="0.2">
      <c r="Q2055" s="33"/>
    </row>
    <row r="2056" spans="17:17" x14ac:dyDescent="0.2">
      <c r="Q2056" s="33"/>
    </row>
    <row r="2057" spans="17:17" x14ac:dyDescent="0.2">
      <c r="Q2057" s="33"/>
    </row>
    <row r="2058" spans="17:17" x14ac:dyDescent="0.2">
      <c r="Q2058" s="33"/>
    </row>
    <row r="2059" spans="17:17" x14ac:dyDescent="0.2">
      <c r="Q2059" s="33"/>
    </row>
    <row r="2060" spans="17:17" x14ac:dyDescent="0.2">
      <c r="Q2060" s="33"/>
    </row>
    <row r="2061" spans="17:17" x14ac:dyDescent="0.2">
      <c r="Q2061" s="33"/>
    </row>
    <row r="2062" spans="17:17" x14ac:dyDescent="0.2">
      <c r="Q2062" s="33"/>
    </row>
    <row r="2063" spans="17:17" x14ac:dyDescent="0.2">
      <c r="Q2063" s="33"/>
    </row>
    <row r="2064" spans="17:17" x14ac:dyDescent="0.2">
      <c r="Q2064" s="33"/>
    </row>
    <row r="2065" spans="17:17" x14ac:dyDescent="0.2">
      <c r="Q2065" s="33"/>
    </row>
    <row r="2066" spans="17:17" x14ac:dyDescent="0.2">
      <c r="Q2066" s="33"/>
    </row>
    <row r="2067" spans="17:17" x14ac:dyDescent="0.2">
      <c r="Q2067" s="33"/>
    </row>
    <row r="2068" spans="17:17" x14ac:dyDescent="0.2">
      <c r="Q2068" s="33"/>
    </row>
    <row r="2069" spans="17:17" x14ac:dyDescent="0.2">
      <c r="Q2069" s="33"/>
    </row>
    <row r="2070" spans="17:17" x14ac:dyDescent="0.2">
      <c r="Q2070" s="33"/>
    </row>
    <row r="2071" spans="17:17" x14ac:dyDescent="0.2">
      <c r="Q2071" s="33"/>
    </row>
    <row r="2072" spans="17:17" x14ac:dyDescent="0.2">
      <c r="Q2072" s="33"/>
    </row>
    <row r="2073" spans="17:17" x14ac:dyDescent="0.2">
      <c r="Q2073" s="33"/>
    </row>
    <row r="2074" spans="17:17" x14ac:dyDescent="0.2">
      <c r="Q2074" s="33"/>
    </row>
    <row r="2075" spans="17:17" x14ac:dyDescent="0.2">
      <c r="Q2075" s="33"/>
    </row>
    <row r="2076" spans="17:17" x14ac:dyDescent="0.2">
      <c r="Q2076" s="33"/>
    </row>
    <row r="2077" spans="17:17" x14ac:dyDescent="0.2">
      <c r="Q2077" s="33"/>
    </row>
    <row r="2078" spans="17:17" x14ac:dyDescent="0.2">
      <c r="Q2078" s="33"/>
    </row>
    <row r="2079" spans="17:17" x14ac:dyDescent="0.2">
      <c r="Q2079" s="33"/>
    </row>
    <row r="2080" spans="17:17" x14ac:dyDescent="0.2">
      <c r="Q2080" s="33"/>
    </row>
    <row r="2081" spans="17:17" x14ac:dyDescent="0.2">
      <c r="Q2081" s="33"/>
    </row>
    <row r="2082" spans="17:17" x14ac:dyDescent="0.2">
      <c r="Q2082" s="33"/>
    </row>
    <row r="2083" spans="17:17" x14ac:dyDescent="0.2">
      <c r="Q2083" s="33"/>
    </row>
    <row r="2084" spans="17:17" x14ac:dyDescent="0.2">
      <c r="Q2084" s="33"/>
    </row>
    <row r="2085" spans="17:17" x14ac:dyDescent="0.2">
      <c r="Q2085" s="33"/>
    </row>
    <row r="2086" spans="17:17" x14ac:dyDescent="0.2">
      <c r="Q2086" s="33"/>
    </row>
    <row r="2087" spans="17:17" x14ac:dyDescent="0.2">
      <c r="Q2087" s="33"/>
    </row>
    <row r="2088" spans="17:17" x14ac:dyDescent="0.2">
      <c r="Q2088" s="33"/>
    </row>
    <row r="2089" spans="17:17" x14ac:dyDescent="0.2">
      <c r="Q2089" s="33"/>
    </row>
    <row r="2090" spans="17:17" x14ac:dyDescent="0.2">
      <c r="Q2090" s="33"/>
    </row>
    <row r="2091" spans="17:17" x14ac:dyDescent="0.2">
      <c r="Q2091" s="33"/>
    </row>
    <row r="2092" spans="17:17" x14ac:dyDescent="0.2">
      <c r="Q2092" s="33"/>
    </row>
    <row r="2093" spans="17:17" x14ac:dyDescent="0.2">
      <c r="Q2093" s="33"/>
    </row>
    <row r="2094" spans="17:17" x14ac:dyDescent="0.2">
      <c r="Q2094" s="33"/>
    </row>
    <row r="2095" spans="17:17" x14ac:dyDescent="0.2">
      <c r="Q2095" s="33"/>
    </row>
    <row r="2096" spans="17:17" x14ac:dyDescent="0.2">
      <c r="Q2096" s="33"/>
    </row>
    <row r="2097" spans="17:17" x14ac:dyDescent="0.2">
      <c r="Q2097" s="33"/>
    </row>
    <row r="2098" spans="17:17" x14ac:dyDescent="0.2">
      <c r="Q2098" s="33"/>
    </row>
    <row r="2099" spans="17:17" x14ac:dyDescent="0.2">
      <c r="Q2099" s="33"/>
    </row>
    <row r="2100" spans="17:17" x14ac:dyDescent="0.2">
      <c r="Q2100" s="33"/>
    </row>
    <row r="2101" spans="17:17" x14ac:dyDescent="0.2">
      <c r="Q2101" s="33"/>
    </row>
    <row r="2102" spans="17:17" x14ac:dyDescent="0.2">
      <c r="Q2102" s="33"/>
    </row>
    <row r="2103" spans="17:17" x14ac:dyDescent="0.2">
      <c r="Q2103" s="33"/>
    </row>
    <row r="2104" spans="17:17" x14ac:dyDescent="0.2">
      <c r="Q2104" s="33"/>
    </row>
    <row r="2105" spans="17:17" x14ac:dyDescent="0.2">
      <c r="Q2105" s="33"/>
    </row>
    <row r="2106" spans="17:17" x14ac:dyDescent="0.2">
      <c r="Q2106" s="33"/>
    </row>
    <row r="2107" spans="17:17" x14ac:dyDescent="0.2">
      <c r="Q2107" s="33"/>
    </row>
    <row r="2108" spans="17:17" x14ac:dyDescent="0.2">
      <c r="Q2108" s="33"/>
    </row>
    <row r="2109" spans="17:17" x14ac:dyDescent="0.2">
      <c r="Q2109" s="33"/>
    </row>
    <row r="2110" spans="17:17" x14ac:dyDescent="0.2">
      <c r="Q2110" s="33"/>
    </row>
    <row r="2111" spans="17:17" x14ac:dyDescent="0.2">
      <c r="Q2111" s="33"/>
    </row>
    <row r="2112" spans="17:17" x14ac:dyDescent="0.2">
      <c r="Q2112" s="33"/>
    </row>
    <row r="2113" spans="17:17" x14ac:dyDescent="0.2">
      <c r="Q2113" s="33"/>
    </row>
    <row r="2114" spans="17:17" x14ac:dyDescent="0.2">
      <c r="Q2114" s="33"/>
    </row>
    <row r="2115" spans="17:17" x14ac:dyDescent="0.2">
      <c r="Q2115" s="33"/>
    </row>
    <row r="2116" spans="17:17" x14ac:dyDescent="0.2">
      <c r="Q2116" s="33"/>
    </row>
    <row r="2117" spans="17:17" x14ac:dyDescent="0.2">
      <c r="Q2117" s="33"/>
    </row>
    <row r="2118" spans="17:17" x14ac:dyDescent="0.2">
      <c r="Q2118" s="33"/>
    </row>
    <row r="2119" spans="17:17" x14ac:dyDescent="0.2">
      <c r="Q2119" s="33"/>
    </row>
    <row r="2120" spans="17:17" x14ac:dyDescent="0.2">
      <c r="Q2120" s="33"/>
    </row>
    <row r="2121" spans="17:17" x14ac:dyDescent="0.2">
      <c r="Q2121" s="33"/>
    </row>
    <row r="2122" spans="17:17" x14ac:dyDescent="0.2">
      <c r="Q2122" s="33"/>
    </row>
    <row r="2123" spans="17:17" x14ac:dyDescent="0.2">
      <c r="Q2123" s="33"/>
    </row>
    <row r="2124" spans="17:17" x14ac:dyDescent="0.2">
      <c r="Q2124" s="33"/>
    </row>
    <row r="2125" spans="17:17" x14ac:dyDescent="0.2">
      <c r="Q2125" s="33"/>
    </row>
    <row r="2126" spans="17:17" x14ac:dyDescent="0.2">
      <c r="Q2126" s="33"/>
    </row>
    <row r="2127" spans="17:17" x14ac:dyDescent="0.2">
      <c r="Q2127" s="33"/>
    </row>
    <row r="2128" spans="17:17" x14ac:dyDescent="0.2">
      <c r="Q2128" s="33"/>
    </row>
    <row r="2129" spans="17:17" x14ac:dyDescent="0.2">
      <c r="Q2129" s="33"/>
    </row>
    <row r="2130" spans="17:17" x14ac:dyDescent="0.2">
      <c r="Q2130" s="33"/>
    </row>
    <row r="2131" spans="17:17" x14ac:dyDescent="0.2">
      <c r="Q2131" s="33"/>
    </row>
    <row r="2132" spans="17:17" x14ac:dyDescent="0.2">
      <c r="Q2132" s="33"/>
    </row>
    <row r="2133" spans="17:17" x14ac:dyDescent="0.2">
      <c r="Q2133" s="33"/>
    </row>
    <row r="2134" spans="17:17" x14ac:dyDescent="0.2">
      <c r="Q2134" s="33"/>
    </row>
    <row r="2135" spans="17:17" x14ac:dyDescent="0.2">
      <c r="Q2135" s="33"/>
    </row>
    <row r="2136" spans="17:17" x14ac:dyDescent="0.2">
      <c r="Q2136" s="33"/>
    </row>
    <row r="2137" spans="17:17" x14ac:dyDescent="0.2">
      <c r="Q2137" s="33"/>
    </row>
    <row r="2138" spans="17:17" x14ac:dyDescent="0.2">
      <c r="Q2138" s="33"/>
    </row>
    <row r="2139" spans="17:17" x14ac:dyDescent="0.2">
      <c r="Q2139" s="33"/>
    </row>
    <row r="2140" spans="17:17" x14ac:dyDescent="0.2">
      <c r="Q2140" s="33"/>
    </row>
    <row r="2141" spans="17:17" x14ac:dyDescent="0.2">
      <c r="Q2141" s="33"/>
    </row>
    <row r="2142" spans="17:17" x14ac:dyDescent="0.2">
      <c r="Q2142" s="33"/>
    </row>
    <row r="2143" spans="17:17" x14ac:dyDescent="0.2">
      <c r="Q2143" s="33"/>
    </row>
    <row r="2144" spans="17:17" x14ac:dyDescent="0.2">
      <c r="Q2144" s="33"/>
    </row>
    <row r="2145" spans="17:17" x14ac:dyDescent="0.2">
      <c r="Q2145" s="33"/>
    </row>
    <row r="2146" spans="17:17" x14ac:dyDescent="0.2">
      <c r="Q2146" s="33"/>
    </row>
    <row r="2147" spans="17:17" x14ac:dyDescent="0.2">
      <c r="Q2147" s="33"/>
    </row>
    <row r="2148" spans="17:17" x14ac:dyDescent="0.2">
      <c r="Q2148" s="33"/>
    </row>
    <row r="2149" spans="17:17" x14ac:dyDescent="0.2">
      <c r="Q2149" s="33"/>
    </row>
    <row r="2150" spans="17:17" x14ac:dyDescent="0.2">
      <c r="Q2150" s="33"/>
    </row>
    <row r="2151" spans="17:17" x14ac:dyDescent="0.2">
      <c r="Q2151" s="33"/>
    </row>
    <row r="2152" spans="17:17" x14ac:dyDescent="0.2">
      <c r="Q2152" s="33"/>
    </row>
    <row r="2153" spans="17:17" x14ac:dyDescent="0.2">
      <c r="Q2153" s="33"/>
    </row>
    <row r="2154" spans="17:17" x14ac:dyDescent="0.2">
      <c r="Q2154" s="33"/>
    </row>
    <row r="2155" spans="17:17" x14ac:dyDescent="0.2">
      <c r="Q2155" s="33"/>
    </row>
    <row r="2156" spans="17:17" x14ac:dyDescent="0.2">
      <c r="Q2156" s="33"/>
    </row>
    <row r="2157" spans="17:17" x14ac:dyDescent="0.2">
      <c r="Q2157" s="33"/>
    </row>
    <row r="2158" spans="17:17" x14ac:dyDescent="0.2">
      <c r="Q2158" s="33"/>
    </row>
    <row r="2159" spans="17:17" x14ac:dyDescent="0.2">
      <c r="Q2159" s="33"/>
    </row>
    <row r="2160" spans="17:17" x14ac:dyDescent="0.2">
      <c r="Q2160" s="33"/>
    </row>
    <row r="2161" spans="17:17" x14ac:dyDescent="0.2">
      <c r="Q2161" s="33"/>
    </row>
    <row r="2162" spans="17:17" x14ac:dyDescent="0.2">
      <c r="Q2162" s="33"/>
    </row>
    <row r="2163" spans="17:17" x14ac:dyDescent="0.2">
      <c r="Q2163" s="33"/>
    </row>
    <row r="2164" spans="17:17" x14ac:dyDescent="0.2">
      <c r="Q2164" s="33"/>
    </row>
    <row r="2165" spans="17:17" x14ac:dyDescent="0.2">
      <c r="Q2165" s="33"/>
    </row>
    <row r="2166" spans="17:17" x14ac:dyDescent="0.2">
      <c r="Q2166" s="33"/>
    </row>
    <row r="2167" spans="17:17" x14ac:dyDescent="0.2">
      <c r="Q2167" s="33"/>
    </row>
    <row r="2168" spans="17:17" x14ac:dyDescent="0.2">
      <c r="Q2168" s="33"/>
    </row>
    <row r="2169" spans="17:17" x14ac:dyDescent="0.2">
      <c r="Q2169" s="33"/>
    </row>
    <row r="2170" spans="17:17" x14ac:dyDescent="0.2">
      <c r="Q2170" s="33"/>
    </row>
    <row r="2171" spans="17:17" x14ac:dyDescent="0.2">
      <c r="Q2171" s="33"/>
    </row>
    <row r="2172" spans="17:17" x14ac:dyDescent="0.2">
      <c r="Q2172" s="33"/>
    </row>
    <row r="2173" spans="17:17" x14ac:dyDescent="0.2">
      <c r="Q2173" s="33"/>
    </row>
    <row r="2174" spans="17:17" x14ac:dyDescent="0.2">
      <c r="Q2174" s="33"/>
    </row>
    <row r="2175" spans="17:17" x14ac:dyDescent="0.2">
      <c r="Q2175" s="33"/>
    </row>
    <row r="2176" spans="17:17" x14ac:dyDescent="0.2">
      <c r="Q2176" s="33"/>
    </row>
    <row r="2177" spans="17:17" x14ac:dyDescent="0.2">
      <c r="Q2177" s="33"/>
    </row>
    <row r="2178" spans="17:17" x14ac:dyDescent="0.2">
      <c r="Q2178" s="33"/>
    </row>
    <row r="2179" spans="17:17" x14ac:dyDescent="0.2">
      <c r="Q2179" s="33"/>
    </row>
    <row r="2180" spans="17:17" x14ac:dyDescent="0.2">
      <c r="Q2180" s="33"/>
    </row>
    <row r="2181" spans="17:17" x14ac:dyDescent="0.2">
      <c r="Q2181" s="33"/>
    </row>
    <row r="2182" spans="17:17" x14ac:dyDescent="0.2">
      <c r="Q2182" s="33"/>
    </row>
    <row r="2183" spans="17:17" x14ac:dyDescent="0.2">
      <c r="Q2183" s="33"/>
    </row>
    <row r="2184" spans="17:17" x14ac:dyDescent="0.2">
      <c r="Q2184" s="33"/>
    </row>
    <row r="2185" spans="17:17" x14ac:dyDescent="0.2">
      <c r="Q2185" s="33"/>
    </row>
    <row r="2186" spans="17:17" x14ac:dyDescent="0.2">
      <c r="Q2186" s="33"/>
    </row>
    <row r="2187" spans="17:17" x14ac:dyDescent="0.2">
      <c r="Q2187" s="33"/>
    </row>
    <row r="2188" spans="17:17" x14ac:dyDescent="0.2">
      <c r="Q2188" s="33"/>
    </row>
    <row r="2189" spans="17:17" x14ac:dyDescent="0.2">
      <c r="Q2189" s="33"/>
    </row>
    <row r="2190" spans="17:17" x14ac:dyDescent="0.2">
      <c r="Q2190" s="33"/>
    </row>
    <row r="2191" spans="17:17" x14ac:dyDescent="0.2">
      <c r="Q2191" s="33"/>
    </row>
    <row r="2192" spans="17:17" x14ac:dyDescent="0.2">
      <c r="Q2192" s="33"/>
    </row>
    <row r="2193" spans="17:17" x14ac:dyDescent="0.2">
      <c r="Q2193" s="33"/>
    </row>
    <row r="2194" spans="17:17" x14ac:dyDescent="0.2">
      <c r="Q2194" s="33"/>
    </row>
    <row r="2195" spans="17:17" x14ac:dyDescent="0.2">
      <c r="Q2195" s="33"/>
    </row>
    <row r="2196" spans="17:17" x14ac:dyDescent="0.2">
      <c r="Q2196" s="33"/>
    </row>
    <row r="2197" spans="17:17" x14ac:dyDescent="0.2">
      <c r="Q2197" s="33"/>
    </row>
    <row r="2198" spans="17:17" x14ac:dyDescent="0.2">
      <c r="Q2198" s="33"/>
    </row>
    <row r="2199" spans="17:17" x14ac:dyDescent="0.2">
      <c r="Q2199" s="33"/>
    </row>
    <row r="2200" spans="17:17" x14ac:dyDescent="0.2">
      <c r="Q2200" s="33"/>
    </row>
    <row r="2201" spans="17:17" x14ac:dyDescent="0.2">
      <c r="Q2201" s="33"/>
    </row>
    <row r="2202" spans="17:17" x14ac:dyDescent="0.2">
      <c r="Q2202" s="33"/>
    </row>
    <row r="2203" spans="17:17" x14ac:dyDescent="0.2">
      <c r="Q2203" s="33"/>
    </row>
    <row r="2204" spans="17:17" x14ac:dyDescent="0.2">
      <c r="Q2204" s="33"/>
    </row>
    <row r="2205" spans="17:17" x14ac:dyDescent="0.2">
      <c r="Q2205" s="33"/>
    </row>
    <row r="2206" spans="17:17" x14ac:dyDescent="0.2">
      <c r="Q2206" s="33"/>
    </row>
    <row r="2207" spans="17:17" x14ac:dyDescent="0.2">
      <c r="Q2207" s="33"/>
    </row>
    <row r="2208" spans="17:17" x14ac:dyDescent="0.2">
      <c r="Q2208" s="33"/>
    </row>
    <row r="2209" spans="17:17" x14ac:dyDescent="0.2">
      <c r="Q2209" s="33"/>
    </row>
    <row r="2210" spans="17:17" x14ac:dyDescent="0.2">
      <c r="Q2210" s="33"/>
    </row>
    <row r="2211" spans="17:17" x14ac:dyDescent="0.2">
      <c r="Q2211" s="33"/>
    </row>
    <row r="2212" spans="17:17" x14ac:dyDescent="0.2">
      <c r="Q2212" s="33"/>
    </row>
    <row r="2213" spans="17:17" x14ac:dyDescent="0.2">
      <c r="Q2213" s="33"/>
    </row>
    <row r="2214" spans="17:17" x14ac:dyDescent="0.2">
      <c r="Q2214" s="33"/>
    </row>
    <row r="2215" spans="17:17" x14ac:dyDescent="0.2">
      <c r="Q2215" s="33"/>
    </row>
    <row r="2216" spans="17:17" x14ac:dyDescent="0.2">
      <c r="Q2216" s="33"/>
    </row>
    <row r="2217" spans="17:17" x14ac:dyDescent="0.2">
      <c r="Q2217" s="33"/>
    </row>
    <row r="2218" spans="17:17" x14ac:dyDescent="0.2">
      <c r="Q2218" s="33"/>
    </row>
    <row r="2219" spans="17:17" x14ac:dyDescent="0.2">
      <c r="Q2219" s="33"/>
    </row>
    <row r="2220" spans="17:17" x14ac:dyDescent="0.2">
      <c r="Q2220" s="33"/>
    </row>
    <row r="2221" spans="17:17" x14ac:dyDescent="0.2">
      <c r="Q2221" s="33"/>
    </row>
    <row r="2222" spans="17:17" x14ac:dyDescent="0.2">
      <c r="Q2222" s="33"/>
    </row>
    <row r="2223" spans="17:17" x14ac:dyDescent="0.2">
      <c r="Q2223" s="33"/>
    </row>
    <row r="2224" spans="17:17" x14ac:dyDescent="0.2">
      <c r="Q2224" s="33"/>
    </row>
    <row r="2225" spans="17:17" x14ac:dyDescent="0.2">
      <c r="Q2225" s="33"/>
    </row>
    <row r="2226" spans="17:17" x14ac:dyDescent="0.2">
      <c r="Q2226" s="33"/>
    </row>
    <row r="2227" spans="17:17" x14ac:dyDescent="0.2">
      <c r="Q2227" s="33"/>
    </row>
    <row r="2228" spans="17:17" x14ac:dyDescent="0.2">
      <c r="Q2228" s="33"/>
    </row>
    <row r="2229" spans="17:17" x14ac:dyDescent="0.2">
      <c r="Q2229" s="33"/>
    </row>
    <row r="2230" spans="17:17" x14ac:dyDescent="0.2">
      <c r="Q2230" s="33"/>
    </row>
    <row r="2231" spans="17:17" x14ac:dyDescent="0.2">
      <c r="Q2231" s="33"/>
    </row>
    <row r="2232" spans="17:17" x14ac:dyDescent="0.2">
      <c r="Q2232" s="33"/>
    </row>
    <row r="2233" spans="17:17" x14ac:dyDescent="0.2">
      <c r="Q2233" s="33"/>
    </row>
    <row r="2234" spans="17:17" x14ac:dyDescent="0.2">
      <c r="Q2234" s="33"/>
    </row>
    <row r="2235" spans="17:17" x14ac:dyDescent="0.2">
      <c r="Q2235" s="33"/>
    </row>
    <row r="2236" spans="17:17" x14ac:dyDescent="0.2">
      <c r="Q2236" s="33"/>
    </row>
    <row r="2237" spans="17:17" x14ac:dyDescent="0.2">
      <c r="Q2237" s="33"/>
    </row>
    <row r="2238" spans="17:17" x14ac:dyDescent="0.2">
      <c r="Q2238" s="33"/>
    </row>
    <row r="2239" spans="17:17" x14ac:dyDescent="0.2">
      <c r="Q2239" s="33"/>
    </row>
    <row r="2240" spans="17:17" x14ac:dyDescent="0.2">
      <c r="Q2240" s="33"/>
    </row>
    <row r="2241" spans="17:17" x14ac:dyDescent="0.2">
      <c r="Q2241" s="33"/>
    </row>
    <row r="2242" spans="17:17" x14ac:dyDescent="0.2">
      <c r="Q2242" s="33"/>
    </row>
    <row r="2243" spans="17:17" x14ac:dyDescent="0.2">
      <c r="Q2243" s="33"/>
    </row>
    <row r="2244" spans="17:17" x14ac:dyDescent="0.2">
      <c r="Q2244" s="33"/>
    </row>
    <row r="2245" spans="17:17" x14ac:dyDescent="0.2">
      <c r="Q2245" s="33"/>
    </row>
    <row r="2246" spans="17:17" x14ac:dyDescent="0.2">
      <c r="Q2246" s="33"/>
    </row>
    <row r="2247" spans="17:17" x14ac:dyDescent="0.2">
      <c r="Q2247" s="33"/>
    </row>
    <row r="2248" spans="17:17" x14ac:dyDescent="0.2">
      <c r="Q2248" s="33"/>
    </row>
    <row r="2249" spans="17:17" x14ac:dyDescent="0.2">
      <c r="Q2249" s="33"/>
    </row>
    <row r="2250" spans="17:17" x14ac:dyDescent="0.2">
      <c r="Q2250" s="33"/>
    </row>
    <row r="2251" spans="17:17" x14ac:dyDescent="0.2">
      <c r="Q2251" s="33"/>
    </row>
    <row r="2252" spans="17:17" x14ac:dyDescent="0.2">
      <c r="Q2252" s="33"/>
    </row>
    <row r="2253" spans="17:17" x14ac:dyDescent="0.2">
      <c r="Q2253" s="33"/>
    </row>
    <row r="2254" spans="17:17" x14ac:dyDescent="0.2">
      <c r="Q2254" s="33"/>
    </row>
    <row r="2255" spans="17:17" x14ac:dyDescent="0.2">
      <c r="Q2255" s="33"/>
    </row>
    <row r="2256" spans="17:17" x14ac:dyDescent="0.2">
      <c r="Q2256" s="33"/>
    </row>
    <row r="2257" spans="17:17" x14ac:dyDescent="0.2">
      <c r="Q2257" s="33"/>
    </row>
    <row r="2258" spans="17:17" x14ac:dyDescent="0.2">
      <c r="Q2258" s="33"/>
    </row>
  </sheetData>
  <mergeCells count="15">
    <mergeCell ref="F21:I21"/>
    <mergeCell ref="J21:N21"/>
    <mergeCell ref="O21:O23"/>
    <mergeCell ref="P21:P23"/>
    <mergeCell ref="Q21:Q23"/>
    <mergeCell ref="F22:F23"/>
    <mergeCell ref="G22:I22"/>
    <mergeCell ref="J22:J23"/>
    <mergeCell ref="K22:K23"/>
    <mergeCell ref="L22:N22"/>
    <mergeCell ref="A21:A23"/>
    <mergeCell ref="B21:B23"/>
    <mergeCell ref="C21:C23"/>
    <mergeCell ref="D21:D23"/>
    <mergeCell ref="E21:E23"/>
  </mergeCells>
  <pageMargins left="0.23622047244094491" right="0" top="0.51181102362204722" bottom="0.43307086614173229" header="0.31496062992125984" footer="0.23622047244094491"/>
  <pageSetup paperSize="9" scale="95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ЛСР 13 граф</vt:lpstr>
      <vt:lpstr>ЛСР 15 граф с оборудованием</vt:lpstr>
      <vt:lpstr>ЛСР 17 граф</vt:lpstr>
      <vt:lpstr>ЛСР 17 граф с оборудованием</vt:lpstr>
      <vt:lpstr>'ЛСР 13 граф'!Constr</vt:lpstr>
      <vt:lpstr>'ЛСР 15 граф с оборудованием'!Constr</vt:lpstr>
      <vt:lpstr>'ЛСР 17 граф'!Constr</vt:lpstr>
      <vt:lpstr>'ЛСР 17 граф с оборудованием'!Constr</vt:lpstr>
      <vt:lpstr>'ЛСР 13 граф'!FOT</vt:lpstr>
      <vt:lpstr>'ЛСР 15 граф с оборудованием'!FOT</vt:lpstr>
      <vt:lpstr>'ЛСР 17 граф'!FOT</vt:lpstr>
      <vt:lpstr>'ЛСР 17 граф с оборудованием'!FOT</vt:lpstr>
      <vt:lpstr>'ЛСР 13 граф'!Ind</vt:lpstr>
      <vt:lpstr>'ЛСР 15 граф с оборудованием'!Ind</vt:lpstr>
      <vt:lpstr>'ЛСР 17 граф'!Ind</vt:lpstr>
      <vt:lpstr>'ЛСР 17 граф с оборудованием'!Ind</vt:lpstr>
      <vt:lpstr>'ЛСР 17 граф'!Obj</vt:lpstr>
      <vt:lpstr>'ЛСР 17 граф с оборудованием'!Obj</vt:lpstr>
      <vt:lpstr>'ЛСР 13 граф'!Obosn</vt:lpstr>
      <vt:lpstr>'ЛСР 15 граф с оборудованием'!Obosn</vt:lpstr>
      <vt:lpstr>'ЛСР 17 граф'!Obosn</vt:lpstr>
      <vt:lpstr>'ЛСР 17 граф с оборудованием'!Obosn</vt:lpstr>
      <vt:lpstr>'ЛСР 13 граф'!SmPr</vt:lpstr>
      <vt:lpstr>'ЛСР 15 граф с оборудованием'!SmPr</vt:lpstr>
      <vt:lpstr>'ЛСР 17 граф'!SmPr</vt:lpstr>
      <vt:lpstr>'ЛСР 17 граф с оборудованием'!SmPr</vt:lpstr>
      <vt:lpstr>'ЛСР 13 граф'!Заголовки_для_печати</vt:lpstr>
      <vt:lpstr>'ЛСР 15 граф с оборудованием'!Заголовки_для_печати</vt:lpstr>
      <vt:lpstr>'ЛСР 17 граф'!Заголовки_для_печати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Анищенко Вадим</dc:creator>
  <cp:lastModifiedBy>Анищенко Вадим</cp:lastModifiedBy>
  <cp:lastPrinted>2014-04-30T10:39:23Z</cp:lastPrinted>
  <dcterms:created xsi:type="dcterms:W3CDTF">2012-09-25T04:33:48Z</dcterms:created>
  <dcterms:modified xsi:type="dcterms:W3CDTF">2014-09-16T08:45:49Z</dcterms:modified>
</cp:coreProperties>
</file>